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7770" windowHeight="3405" tabRatio="846" activeTab="2"/>
  </bookViews>
  <sheets>
    <sheet name="Income Statement-31.12.2001" sheetId="1" r:id="rId1"/>
    <sheet name="Balance Sheet-31.12.2001" sheetId="2" r:id="rId2"/>
    <sheet name="Qtrly Notes-31.12.01" sheetId="3" r:id="rId3"/>
  </sheets>
  <definedNames/>
  <calcPr fullCalcOnLoad="1"/>
</workbook>
</file>

<file path=xl/sharedStrings.xml><?xml version="1.0" encoding="utf-8"?>
<sst xmlns="http://schemas.openxmlformats.org/spreadsheetml/2006/main" count="297" uniqueCount="195">
  <si>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</si>
  <si>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</si>
  <si>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</si>
  <si>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</si>
  <si>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</si>
  <si>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</si>
  <si>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</si>
  <si>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</si>
  <si>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</si>
  <si>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</si>
  <si>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</si>
  <si>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</si>
  <si>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</si>
  <si>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</si>
  <si>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</si>
  <si>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</si>
  <si>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</si>
  <si>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</si>
  <si>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</si>
  <si>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</si>
  <si>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</si>
  <si>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</si>
  <si>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</si>
  <si>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</si>
  <si>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Profit before taxation, minority interests and extraordinary items</t>
  </si>
  <si>
    <t>(h)</t>
  </si>
  <si>
    <t>Taxation</t>
  </si>
  <si>
    <t>(i)</t>
  </si>
  <si>
    <t>(ii)</t>
  </si>
  <si>
    <t>Less minority interests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</si>
  <si>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</si>
  <si>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</si>
  <si>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</si>
  <si>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</si>
  <si>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</si>
  <si>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</si>
  <si>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Fully diluted</t>
  </si>
  <si>
    <t>Note:</t>
  </si>
  <si>
    <t>CONSOLIDATED BALANCE SHEET</t>
  </si>
  <si>
    <t>AS AT</t>
  </si>
  <si>
    <t>PRECEDING</t>
  </si>
  <si>
    <t>FINANCIAL</t>
  </si>
  <si>
    <t>Long Term Investments</t>
  </si>
  <si>
    <t>Current Assets</t>
  </si>
  <si>
    <t>Cash and Bank Balances</t>
  </si>
  <si>
    <t>Current Liabilities</t>
  </si>
  <si>
    <t>Short Term Borrowings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</si>
  <si>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</si>
  <si>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</si>
  <si>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</si>
  <si>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</si>
  <si>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</si>
  <si>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</si>
  <si>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</si>
  <si>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Others</t>
  </si>
  <si>
    <t>Minority Interests</t>
  </si>
  <si>
    <t>Long Term Borrowings</t>
  </si>
  <si>
    <t>N/A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</si>
  <si>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</si>
  <si>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Net tangible assets per share (RM)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</si>
  <si>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</si>
  <si>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</si>
  <si>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Income Tax</t>
  </si>
  <si>
    <t>- Current year</t>
  </si>
  <si>
    <t>- Prior year</t>
  </si>
  <si>
    <t>Deferred Taxation</t>
  </si>
  <si>
    <t>RM,000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</si>
  <si>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secured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</si>
  <si>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unsecured</t>
    </r>
  </si>
  <si>
    <t>Profit before tax</t>
  </si>
  <si>
    <t>Assets employed</t>
  </si>
  <si>
    <t xml:space="preserve">    There were no extraordinary items for the financial period under review.</t>
  </si>
  <si>
    <t xml:space="preserve">    There were no purchase or disposal of quoted securities for the financial period under review.</t>
  </si>
  <si>
    <t>By Order of the Board</t>
  </si>
  <si>
    <t>NG GEOK PING</t>
  </si>
  <si>
    <t xml:space="preserve">Klang </t>
  </si>
  <si>
    <t>Company Secretary</t>
  </si>
  <si>
    <t>Accounting policies</t>
  </si>
  <si>
    <t>Extraordinary Items</t>
  </si>
  <si>
    <t>Investment Income or Profit on Sale of Investments and/or Properties.</t>
  </si>
  <si>
    <t>Quoted Securities</t>
  </si>
  <si>
    <t>Changes in the Composition of the Company</t>
  </si>
  <si>
    <t>Corporate Proposals</t>
  </si>
  <si>
    <t>Explanatory Comments about Seasonal or Cyclical factors affecting operations</t>
  </si>
  <si>
    <t>Issuances and Repayment of Debt and Equity Securities</t>
  </si>
  <si>
    <t>Group borrowings and debt securities as at period end.</t>
  </si>
  <si>
    <t>Material Litigation</t>
  </si>
  <si>
    <t>Segmental Reporting</t>
  </si>
  <si>
    <t xml:space="preserve">       Individual Quarter</t>
  </si>
  <si>
    <t xml:space="preserve">               Cumulative Quarter</t>
  </si>
  <si>
    <t>Explanatory Notes for Variance of Actual Profit from Forecast Profit</t>
  </si>
  <si>
    <t xml:space="preserve">  shares held as treasury shares and resale of treasury shares for the current period under review.</t>
  </si>
  <si>
    <t xml:space="preserve">  There were no other issuances and repayment of debt and equity securities, shares buy-backs, share cancellations,</t>
  </si>
  <si>
    <t xml:space="preserve">   Marine-based manufacturing</t>
  </si>
  <si>
    <t xml:space="preserve">   Integrated livestock activities</t>
  </si>
  <si>
    <t xml:space="preserve">   Oil palm related &amp; others</t>
  </si>
  <si>
    <t xml:space="preserve">   Total</t>
  </si>
  <si>
    <t xml:space="preserve">  Bank overdraft-short term</t>
  </si>
  <si>
    <t xml:space="preserve">  Bankers’ acceptance-short term</t>
  </si>
  <si>
    <t xml:space="preserve">  Term loans-short term</t>
  </si>
  <si>
    <t xml:space="preserve">  Term loans-long term</t>
  </si>
  <si>
    <t xml:space="preserve">    There were no material litigation at the date of this report.</t>
  </si>
  <si>
    <t xml:space="preserve">    Seasonal or cyclical factors do not significantly affect the principal business operations of the Group. </t>
  </si>
  <si>
    <t xml:space="preserve">    There were no exceptional items for the financial period under review.</t>
  </si>
  <si>
    <t>Property, plant &amp; equipment</t>
  </si>
  <si>
    <t>Contingent Liabilities</t>
  </si>
  <si>
    <t>31.3.2001</t>
  </si>
  <si>
    <t>Share of profit of associated company</t>
  </si>
  <si>
    <t>Group share of associates tax</t>
  </si>
  <si>
    <t xml:space="preserve">Prospect </t>
  </si>
  <si>
    <t>Total Borrowings for trade purpose</t>
  </si>
  <si>
    <t>Off Balance sheet financial instruments</t>
  </si>
  <si>
    <t xml:space="preserve">    As at date of this report, no financial instruments that are 'off balance sheet'  in nature have been entered into.</t>
  </si>
  <si>
    <t xml:space="preserve">Comparison of current quarter results with immediate preceding quarter. </t>
  </si>
  <si>
    <t>Post balance sheet events</t>
  </si>
  <si>
    <t>Dividend</t>
  </si>
  <si>
    <t>The effective tax rate is lower than the statutory rate is mainly due to availability of tax incentives.</t>
  </si>
  <si>
    <t>Investment in Associate Company</t>
  </si>
  <si>
    <t xml:space="preserve">                      1.10.2000 to</t>
  </si>
  <si>
    <t xml:space="preserve">                     31.12.2000</t>
  </si>
  <si>
    <t xml:space="preserve">                   Current quarter</t>
  </si>
  <si>
    <t xml:space="preserve">                    Preceding quarter</t>
  </si>
  <si>
    <t>Activities:</t>
  </si>
  <si>
    <t xml:space="preserve">   The financial year 2002 is expected to be challenging and barring unforeseen circumstances, the Group is confident of achieving</t>
  </si>
  <si>
    <t xml:space="preserve">  HP Creditors-short term</t>
  </si>
  <si>
    <t xml:space="preserve">  HP Creditors-long term</t>
  </si>
  <si>
    <t>QUARTER</t>
  </si>
  <si>
    <t>END OF</t>
  </si>
  <si>
    <t xml:space="preserve">    There were no post balance sheet events at the date of this report.</t>
  </si>
  <si>
    <t xml:space="preserve">   Not Applicable</t>
  </si>
  <si>
    <t xml:space="preserve">                   Current period</t>
  </si>
  <si>
    <t xml:space="preserve">                  Last year period</t>
  </si>
  <si>
    <t>Review of current period performance with last year corresponding period.</t>
  </si>
  <si>
    <t>Inventories</t>
  </si>
  <si>
    <t>Trade receivables</t>
  </si>
  <si>
    <t>Other receivables</t>
  </si>
  <si>
    <t>Trade payables</t>
  </si>
  <si>
    <t>Other payables</t>
  </si>
  <si>
    <t>Deferred taxation</t>
  </si>
  <si>
    <t xml:space="preserve">    There were no changes in the composition of the Group during financial period under review.</t>
  </si>
  <si>
    <t xml:space="preserve">    Corporate guarantee given to secure banking facilities granted to certain subsidiaries amounted to RM230 million.</t>
  </si>
  <si>
    <t>Overall against corresponding period</t>
  </si>
  <si>
    <t>Revenue</t>
  </si>
  <si>
    <t xml:space="preserve">Other income </t>
  </si>
  <si>
    <t>Operating profit before finance cost, depreciation and amortisation, exceptional items, income tax, minority interests and extraordinary items</t>
  </si>
  <si>
    <t>Finance cost</t>
  </si>
  <si>
    <t>Profit before income tax, minority interests and extraordinary items</t>
  </si>
  <si>
    <t>Income tax</t>
  </si>
  <si>
    <t>Profit after income tax before deducting minority interests</t>
  </si>
  <si>
    <t>Pre-acquisition profit/(loss) if applicable</t>
  </si>
  <si>
    <t>Net profit from ordinary activities attributable to members of the company</t>
  </si>
  <si>
    <t>(m)</t>
  </si>
  <si>
    <t>Net profit attributable to members of the company</t>
  </si>
  <si>
    <t>Earnings per share based on 2(m) above after deducting any provision for preference dividends, if any:-</t>
  </si>
  <si>
    <t xml:space="preserve">    The accounts are prepared using the same accounting policies, method of computation and basis of consolidation</t>
  </si>
  <si>
    <t>a.</t>
  </si>
  <si>
    <t>b.</t>
  </si>
  <si>
    <t>c.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</si>
  <si>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31 DECEMBER 2001</t>
    </r>
  </si>
  <si>
    <t>3rd QUARTER</t>
  </si>
  <si>
    <t>31.12.2001</t>
  </si>
  <si>
    <t>31.12.2000</t>
  </si>
  <si>
    <t>Basic (based on 60,000,000 ordinary shares) (sen)</t>
  </si>
  <si>
    <t>NOTES TO THE QUARTERLY REPORT FOR THE FINANCIAL PERIOD ENDED 31 DECEMBER 2001</t>
  </si>
  <si>
    <t xml:space="preserve">   There were no investment income or profit on sale of investments for the financial period ended 31 December  2001.</t>
  </si>
  <si>
    <t xml:space="preserve">    There was no corporate proposal announced but not completed at the date of issue of this report.</t>
  </si>
  <si>
    <t xml:space="preserve">                    1.10.2001 to</t>
  </si>
  <si>
    <t xml:space="preserve">                      31.12.2001</t>
  </si>
  <si>
    <t xml:space="preserve">                      1.7.2001 to</t>
  </si>
  <si>
    <t xml:space="preserve">                     30.9.2001</t>
  </si>
  <si>
    <t>Overall against preceding quarter</t>
  </si>
  <si>
    <t xml:space="preserve">   The Board of Directors do not recommend the payment of an interim dividend for the period under review.</t>
  </si>
  <si>
    <t xml:space="preserve">  9 months ended 31.12.2000</t>
  </si>
  <si>
    <t xml:space="preserve">  9 months ended 31.12.2001</t>
  </si>
  <si>
    <t>N/A</t>
  </si>
  <si>
    <t>Marine-based manufacturing activities sales and earnings improved 76% and 72% respectively is mainly due to</t>
  </si>
  <si>
    <t xml:space="preserve">    as adopted in the preparation of most recent annual financial statements and in compliance with MASB accounting standards.</t>
  </si>
  <si>
    <t>Oil palm related and other activities improved 37% in sales compared to preceding quarter is because</t>
  </si>
  <si>
    <t>of further improvement in CPO prices as well as sales contribution from the consumer goods trading unit.</t>
  </si>
  <si>
    <t xml:space="preserve">   satisfactory performance.</t>
  </si>
  <si>
    <t xml:space="preserve">(1) improved marine-catch in East Coast of West Malaysia ;and </t>
  </si>
  <si>
    <t>(2) higher worldwide fishmeal prices due to outbreak of B.S.E (bovine spongiform encephalopathy) &amp; 'EL Nino' effect.</t>
  </si>
  <si>
    <t>Earnings improved 15% mainly due to improvement in FFB (Fresh Fruit Bunches) production resulting in reduced overheads cost..</t>
  </si>
  <si>
    <t>higher fishmeal prices as well as contribution from recently acquired frozen seafood units and new East Coast Surimi unit.</t>
  </si>
  <si>
    <t>Earnings decreased by 20% because of lower contribution from egg division.</t>
  </si>
  <si>
    <t>Integrated activities sales decreased by 7%  against previous year corresponding quarter is mainly because of lower volume from</t>
  </si>
  <si>
    <t>Oil palm related and other activities increased 78% in sales compared to corresponding period is because</t>
  </si>
  <si>
    <t>of improved CPO prices and RM8 million sales contribution from the new consumer goods trading unit.</t>
  </si>
  <si>
    <t xml:space="preserve">Earnings decreased 36% due to lower volume of FFB being processsed as compared to corresponding period resulting in higher </t>
  </si>
  <si>
    <t>Integrated activities sales improved  by 4% against preceding quarter mainly due to increased in regional trade.(Non-domestic)</t>
  </si>
  <si>
    <t>Marine-based manufacturing activities sales and earnings improved 10% and 4% respectively are mainly due to :</t>
  </si>
  <si>
    <t>cost and lower margin. New consumer goods trading unit also incurred some operational and set-up losses.</t>
  </si>
  <si>
    <t>21 February 2002</t>
  </si>
  <si>
    <t xml:space="preserve">domestic feed raw material trade due to keen competition in domestic market. </t>
  </si>
  <si>
    <t>Earnings however decreased 10% compared to preceding quarter because of depressed egg price from keen competition.</t>
  </si>
</sst>
</file>

<file path=xl/styles.xml><?xml version="1.0" encoding="utf-8"?>
<styleSheet xmlns="http://schemas.openxmlformats.org/spreadsheetml/2006/main">
  <numFmts count="6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_);_(* \(#,##0\);_(* &quot;-&quot;??_);_(@_)"/>
    <numFmt numFmtId="187" formatCode="_(* #,##0.0_);_(* \(#,##0.0\);_(* &quot;-&quot;??_);_(@_)"/>
    <numFmt numFmtId="188" formatCode="0.0%"/>
    <numFmt numFmtId="189" formatCode="mmmm\-yy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#,##0.0_);\(#,##0.0\)"/>
    <numFmt numFmtId="194" formatCode="#,##0.000_);\(#,##0.000\)"/>
    <numFmt numFmtId="195" formatCode="#,##0.0000_);\(#,##0.0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-* #,##0.0_-;\-* #,##0.0_-;_-* &quot;-&quot;??_-;_-@_-"/>
    <numFmt numFmtId="200" formatCode="_-* #,##0_-;\-* #,##0_-;_-* &quot;-&quot;??_-;_-@_-"/>
    <numFmt numFmtId="201" formatCode="_(* #,##0.00000000_);_(* \(#,##0.00000000\);_(* &quot;-&quot;????????_);_(@_)"/>
    <numFmt numFmtId="202" formatCode="#,##0.0"/>
    <numFmt numFmtId="203" formatCode="_(* #,##0.000_);_(* \(#,##0.000\);_(* &quot;-&quot;???_);_(@_)"/>
    <numFmt numFmtId="204" formatCode="#,##0.00000_);\(#,##0.00000\)"/>
    <numFmt numFmtId="205" formatCode="#,##0.000000_);\(#,##0.000000\)"/>
    <numFmt numFmtId="206" formatCode="#,##0.0000000_);\(#,##0.0000000\)"/>
    <numFmt numFmtId="207" formatCode="_(* #,##0.0000000_);_(* \(#,##0.0000000\);_(* &quot;-&quot;????????_);_(@_)"/>
    <numFmt numFmtId="208" formatCode="_(* #,##0.000000_);_(* \(#,##0.000000\);_(* &quot;-&quot;????????_);_(@_)"/>
    <numFmt numFmtId="209" formatCode="_(* #,##0.00000_);_(* \(#,##0.00000\);_(* &quot;-&quot;????????_);_(@_)"/>
    <numFmt numFmtId="210" formatCode="_(* #,##0.00_);_(* \(#,##0.00\);_(* &quot;-&quot;???_);_(@_)"/>
    <numFmt numFmtId="211" formatCode="_(* #,##0.0_);_(* \(#,##0.0\);_(* &quot;-&quot;???_);_(@_)"/>
    <numFmt numFmtId="212" formatCode="_(* #,##0_);_(* \(#,##0\);_(* &quot;-&quot;???_);_(@_)"/>
    <numFmt numFmtId="213" formatCode="_(* #,##0.0000_);_(* \(#,##0.0000\);_(* &quot;-&quot;????????_);_(@_)"/>
    <numFmt numFmtId="214" formatCode="_(* #,##0.000_);_(* \(#,##0.000\);_(* &quot;-&quot;????????_);_(@_)"/>
    <numFmt numFmtId="215" formatCode="_(* #,##0.00_);_(* \(#,##0.00\);_(* &quot;-&quot;????????_);_(@_)"/>
    <numFmt numFmtId="216" formatCode="_(* #,##0.0_);_(* \(#,##0.0\);_(* &quot;-&quot;????????_);_(@_)"/>
    <numFmt numFmtId="217" formatCode="_(* #,##0_);_(* \(#,##0\);_(* &quot;-&quot;????????_);_(@_)"/>
    <numFmt numFmtId="218" formatCode="0.00_);\(0.00\)"/>
    <numFmt numFmtId="219" formatCode="0_);\(0\)"/>
    <numFmt numFmtId="220" formatCode="#,##0_ ;\-#,##0\ "/>
  </numFmts>
  <fonts count="26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3" fontId="4" fillId="0" borderId="4" xfId="15" applyNumberFormat="1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186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86" fontId="4" fillId="0" borderId="6" xfId="15" applyNumberFormat="1" applyFont="1" applyBorder="1" applyAlignment="1">
      <alignment/>
    </xf>
    <xf numFmtId="186" fontId="4" fillId="0" borderId="7" xfId="15" applyNumberFormat="1" applyFont="1" applyBorder="1" applyAlignment="1">
      <alignment/>
    </xf>
    <xf numFmtId="186" fontId="4" fillId="0" borderId="8" xfId="15" applyNumberFormat="1" applyFont="1" applyBorder="1" applyAlignment="1">
      <alignment/>
    </xf>
    <xf numFmtId="186" fontId="5" fillId="0" borderId="9" xfId="15" applyNumberFormat="1" applyFont="1" applyBorder="1" applyAlignment="1">
      <alignment/>
    </xf>
    <xf numFmtId="186" fontId="5" fillId="0" borderId="0" xfId="15" applyNumberFormat="1" applyFont="1" applyAlignment="1">
      <alignment vertical="center"/>
    </xf>
    <xf numFmtId="186" fontId="4" fillId="0" borderId="10" xfId="15" applyNumberFormat="1" applyFont="1" applyBorder="1" applyAlignment="1">
      <alignment/>
    </xf>
    <xf numFmtId="186" fontId="4" fillId="0" borderId="11" xfId="15" applyNumberFormat="1" applyFont="1" applyBorder="1" applyAlignment="1">
      <alignment/>
    </xf>
    <xf numFmtId="4" fontId="4" fillId="0" borderId="12" xfId="15" applyNumberFormat="1" applyFont="1" applyBorder="1" applyAlignment="1">
      <alignment horizontal="center"/>
    </xf>
    <xf numFmtId="43" fontId="4" fillId="0" borderId="12" xfId="15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3" fontId="4" fillId="0" borderId="4" xfId="0" applyNumberFormat="1" applyFont="1" applyBorder="1" applyAlignment="1">
      <alignment horizontal="center"/>
    </xf>
    <xf numFmtId="9" fontId="0" fillId="0" borderId="0" xfId="2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185" fontId="21" fillId="0" borderId="0" xfId="15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200" fontId="0" fillId="0" borderId="0" xfId="15" applyNumberFormat="1" applyAlignment="1">
      <alignment/>
    </xf>
    <xf numFmtId="200" fontId="21" fillId="0" borderId="0" xfId="15" applyNumberFormat="1" applyFont="1" applyAlignment="1">
      <alignment/>
    </xf>
    <xf numFmtId="200" fontId="0" fillId="0" borderId="0" xfId="15" applyNumberFormat="1" applyAlignment="1">
      <alignment horizontal="center"/>
    </xf>
    <xf numFmtId="200" fontId="21" fillId="0" borderId="0" xfId="15" applyNumberFormat="1" applyFont="1" applyAlignment="1">
      <alignment horizontal="center"/>
    </xf>
    <xf numFmtId="0" fontId="0" fillId="0" borderId="5" xfId="0" applyBorder="1" applyAlignment="1">
      <alignment/>
    </xf>
    <xf numFmtId="200" fontId="0" fillId="0" borderId="0" xfId="0" applyNumberFormat="1" applyAlignment="1">
      <alignment/>
    </xf>
    <xf numFmtId="200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1" fontId="24" fillId="0" borderId="0" xfId="15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200" fontId="21" fillId="0" borderId="7" xfId="15" applyNumberFormat="1" applyFont="1" applyBorder="1" applyAlignment="1">
      <alignment/>
    </xf>
    <xf numFmtId="200" fontId="25" fillId="0" borderId="10" xfId="15" applyNumberFormat="1" applyFont="1" applyBorder="1" applyAlignment="1">
      <alignment/>
    </xf>
    <xf numFmtId="0" fontId="0" fillId="0" borderId="8" xfId="0" applyBorder="1" applyAlignment="1">
      <alignment/>
    </xf>
    <xf numFmtId="200" fontId="0" fillId="0" borderId="7" xfId="0" applyNumberFormat="1" applyBorder="1" applyAlignment="1">
      <alignment horizontal="center"/>
    </xf>
    <xf numFmtId="200" fontId="21" fillId="0" borderId="7" xfId="15" applyNumberFormat="1" applyFont="1" applyBorder="1" applyAlignment="1">
      <alignment horizontal="center"/>
    </xf>
    <xf numFmtId="186" fontId="0" fillId="0" borderId="7" xfId="0" applyNumberFormat="1" applyBorder="1" applyAlignment="1">
      <alignment/>
    </xf>
    <xf numFmtId="186" fontId="21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vertical="top" wrapText="1"/>
    </xf>
    <xf numFmtId="186" fontId="4" fillId="0" borderId="0" xfId="15" applyNumberFormat="1" applyFont="1" applyAlignment="1">
      <alignment horizontal="center"/>
    </xf>
    <xf numFmtId="14" fontId="8" fillId="0" borderId="2" xfId="0" applyNumberFormat="1" applyFont="1" applyBorder="1" applyAlignment="1">
      <alignment horizontal="center"/>
    </xf>
    <xf numFmtId="200" fontId="0" fillId="0" borderId="0" xfId="15" applyNumberFormat="1" applyAlignment="1">
      <alignment/>
    </xf>
    <xf numFmtId="10" fontId="0" fillId="0" borderId="0" xfId="21" applyNumberFormat="1" applyAlignment="1">
      <alignment/>
    </xf>
    <xf numFmtId="200" fontId="0" fillId="0" borderId="7" xfId="15" applyNumberFormat="1" applyBorder="1" applyAlignment="1">
      <alignment/>
    </xf>
    <xf numFmtId="200" fontId="0" fillId="0" borderId="7" xfId="15" applyNumberFormat="1" applyBorder="1" applyAlignment="1">
      <alignment horizontal="center"/>
    </xf>
    <xf numFmtId="186" fontId="0" fillId="0" borderId="7" xfId="15" applyNumberFormat="1" applyBorder="1" applyAlignment="1">
      <alignment horizontal="left"/>
    </xf>
    <xf numFmtId="200" fontId="21" fillId="0" borderId="0" xfId="0" applyNumberFormat="1" applyFont="1" applyAlignment="1">
      <alignment/>
    </xf>
    <xf numFmtId="200" fontId="25" fillId="0" borderId="7" xfId="15" applyNumberFormat="1" applyFont="1" applyBorder="1" applyAlignment="1">
      <alignment/>
    </xf>
    <xf numFmtId="0" fontId="0" fillId="0" borderId="10" xfId="0" applyBorder="1" applyAlignment="1">
      <alignment horizontal="center"/>
    </xf>
    <xf numFmtId="200" fontId="25" fillId="0" borderId="0" xfId="15" applyNumberFormat="1" applyFont="1" applyAlignment="1">
      <alignment/>
    </xf>
    <xf numFmtId="0" fontId="2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186" fontId="0" fillId="0" borderId="0" xfId="0" applyNumberFormat="1" applyBorder="1" applyAlignment="1">
      <alignment/>
    </xf>
    <xf numFmtId="186" fontId="21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186" fontId="4" fillId="0" borderId="0" xfId="0" applyNumberFormat="1" applyFont="1" applyAlignment="1">
      <alignment/>
    </xf>
    <xf numFmtId="0" fontId="0" fillId="0" borderId="13" xfId="0" applyBorder="1" applyAlignment="1">
      <alignment/>
    </xf>
    <xf numFmtId="9" fontId="0" fillId="0" borderId="14" xfId="21" applyBorder="1" applyAlignment="1">
      <alignment/>
    </xf>
    <xf numFmtId="0" fontId="0" fillId="0" borderId="16" xfId="0" applyFont="1" applyBorder="1" applyAlignment="1">
      <alignment horizontal="left"/>
    </xf>
    <xf numFmtId="9" fontId="0" fillId="0" borderId="15" xfId="21" applyBorder="1" applyAlignment="1">
      <alignment/>
    </xf>
    <xf numFmtId="9" fontId="0" fillId="0" borderId="8" xfId="21" applyBorder="1" applyAlignment="1">
      <alignment/>
    </xf>
    <xf numFmtId="9" fontId="0" fillId="0" borderId="6" xfId="21" applyBorder="1" applyAlignment="1">
      <alignment/>
    </xf>
    <xf numFmtId="0" fontId="0" fillId="0" borderId="6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4" fillId="0" borderId="17" xfId="0" applyNumberFormat="1" applyFont="1" applyBorder="1" applyAlignment="1">
      <alignment horizontal="center"/>
    </xf>
    <xf numFmtId="200" fontId="0" fillId="0" borderId="10" xfId="15" applyNumberFormat="1" applyFont="1" applyBorder="1" applyAlignment="1">
      <alignment/>
    </xf>
    <xf numFmtId="186" fontId="0" fillId="0" borderId="5" xfId="0" applyNumberFormat="1" applyFont="1" applyBorder="1" applyAlignment="1">
      <alignment/>
    </xf>
    <xf numFmtId="200" fontId="0" fillId="0" borderId="0" xfId="15" applyNumberFormat="1" applyFont="1" applyBorder="1" applyAlignment="1">
      <alignment horizontal="center"/>
    </xf>
    <xf numFmtId="186" fontId="13" fillId="0" borderId="0" xfId="15" applyNumberFormat="1" applyFont="1" applyBorder="1" applyAlignment="1">
      <alignment/>
    </xf>
    <xf numFmtId="200" fontId="0" fillId="0" borderId="0" xfId="15" applyNumberFormat="1" applyFont="1" applyAlignment="1">
      <alignment horizontal="left"/>
    </xf>
    <xf numFmtId="0" fontId="24" fillId="0" borderId="0" xfId="0" applyFont="1" applyAlignment="1">
      <alignment/>
    </xf>
    <xf numFmtId="200" fontId="21" fillId="0" borderId="0" xfId="15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0" xfId="15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220" fontId="4" fillId="0" borderId="0" xfId="15" applyNumberFormat="1" applyFont="1" applyAlignment="1">
      <alignment horizontal="center"/>
    </xf>
    <xf numFmtId="188" fontId="0" fillId="0" borderId="15" xfId="21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12" xfId="15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pane xSplit="4" ySplit="2" topLeftCell="E2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1" sqref="F1"/>
    </sheetView>
  </sheetViews>
  <sheetFormatPr defaultColWidth="9.140625" defaultRowHeight="15"/>
  <cols>
    <col min="1" max="1" width="2.7109375" style="2" customWidth="1"/>
    <col min="2" max="2" width="4.7109375" style="2" customWidth="1"/>
    <col min="3" max="3" width="1.7109375" style="3" customWidth="1"/>
    <col min="4" max="4" width="4.14062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58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158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3</v>
      </c>
      <c r="B7" s="7"/>
    </row>
    <row r="8" spans="1:12" s="11" customFormat="1" ht="12">
      <c r="A8" s="9"/>
      <c r="B8" s="10"/>
      <c r="F8" s="152" t="s">
        <v>4</v>
      </c>
      <c r="G8" s="153"/>
      <c r="H8" s="154"/>
      <c r="J8" s="152" t="s">
        <v>5</v>
      </c>
      <c r="K8" s="153"/>
      <c r="L8" s="154"/>
    </row>
    <row r="9" spans="1:12" s="11" customFormat="1" ht="12">
      <c r="A9" s="9"/>
      <c r="B9" s="10"/>
      <c r="F9" s="12" t="s">
        <v>6</v>
      </c>
      <c r="G9" s="81"/>
      <c r="H9" s="15" t="s">
        <v>40</v>
      </c>
      <c r="J9" s="12" t="s">
        <v>6</v>
      </c>
      <c r="K9" s="13"/>
      <c r="L9" s="14" t="s">
        <v>7</v>
      </c>
    </row>
    <row r="10" spans="1:12" s="11" customFormat="1" ht="12">
      <c r="A10" s="9"/>
      <c r="B10" s="10"/>
      <c r="F10" s="12" t="s">
        <v>8</v>
      </c>
      <c r="G10" s="81"/>
      <c r="H10" s="15" t="s">
        <v>8</v>
      </c>
      <c r="J10" s="12" t="s">
        <v>8</v>
      </c>
      <c r="K10" s="13"/>
      <c r="L10" s="14" t="s">
        <v>9</v>
      </c>
    </row>
    <row r="11" spans="1:12" s="11" customFormat="1" ht="12">
      <c r="A11" s="10"/>
      <c r="B11" s="10"/>
      <c r="F11" s="82" t="s">
        <v>159</v>
      </c>
      <c r="G11" s="83"/>
      <c r="H11" s="84" t="s">
        <v>159</v>
      </c>
      <c r="J11" s="12" t="s">
        <v>10</v>
      </c>
      <c r="K11" s="13"/>
      <c r="L11" s="15" t="s">
        <v>11</v>
      </c>
    </row>
    <row r="12" spans="1:12" s="11" customFormat="1" ht="12">
      <c r="A12" s="10"/>
      <c r="B12" s="10"/>
      <c r="F12" s="16" t="s">
        <v>160</v>
      </c>
      <c r="G12" s="13"/>
      <c r="H12" s="108" t="s">
        <v>161</v>
      </c>
      <c r="J12" s="16" t="s">
        <v>160</v>
      </c>
      <c r="K12" s="13"/>
      <c r="L12" s="108" t="s">
        <v>161</v>
      </c>
    </row>
    <row r="13" spans="1:12" s="11" customFormat="1" ht="12">
      <c r="A13" s="10"/>
      <c r="B13" s="10"/>
      <c r="F13" s="85" t="s">
        <v>12</v>
      </c>
      <c r="G13" s="86"/>
      <c r="H13" s="87" t="s">
        <v>12</v>
      </c>
      <c r="J13" s="17" t="s">
        <v>12</v>
      </c>
      <c r="K13" s="18"/>
      <c r="L13" s="19" t="s">
        <v>12</v>
      </c>
    </row>
    <row r="14" spans="1:12" s="4" customFormat="1" ht="18" customHeight="1">
      <c r="A14" s="7">
        <v>1</v>
      </c>
      <c r="B14" s="7" t="s">
        <v>13</v>
      </c>
      <c r="D14" s="4" t="s">
        <v>142</v>
      </c>
      <c r="F14" s="20">
        <v>146581</v>
      </c>
      <c r="G14" s="142"/>
      <c r="H14" s="20">
        <v>130233</v>
      </c>
      <c r="I14" s="142"/>
      <c r="J14" s="20">
        <v>406836</v>
      </c>
      <c r="K14" s="142"/>
      <c r="L14" s="20">
        <v>353169</v>
      </c>
    </row>
    <row r="15" spans="1:12" s="4" customFormat="1" ht="18" customHeight="1">
      <c r="A15" s="7"/>
      <c r="B15" s="7" t="s">
        <v>15</v>
      </c>
      <c r="D15" s="4" t="s">
        <v>16</v>
      </c>
      <c r="F15" s="20">
        <v>0</v>
      </c>
      <c r="G15" s="142"/>
      <c r="H15" s="20">
        <v>0</v>
      </c>
      <c r="I15" s="142"/>
      <c r="J15" s="20">
        <v>0</v>
      </c>
      <c r="K15" s="142"/>
      <c r="L15" s="20">
        <v>0</v>
      </c>
    </row>
    <row r="16" spans="1:12" s="4" customFormat="1" ht="18" customHeight="1">
      <c r="A16" s="7"/>
      <c r="B16" s="7" t="s">
        <v>17</v>
      </c>
      <c r="D16" s="4" t="s">
        <v>143</v>
      </c>
      <c r="F16" s="20">
        <v>0</v>
      </c>
      <c r="G16" s="142"/>
      <c r="H16" s="20">
        <v>147</v>
      </c>
      <c r="I16" s="142"/>
      <c r="J16" s="20">
        <v>0</v>
      </c>
      <c r="K16" s="142"/>
      <c r="L16" s="20">
        <v>351</v>
      </c>
    </row>
    <row r="17" spans="1:12" s="23" customFormat="1" ht="69" customHeight="1">
      <c r="A17" s="149">
        <v>2</v>
      </c>
      <c r="B17" s="149" t="s">
        <v>13</v>
      </c>
      <c r="C17" s="150"/>
      <c r="D17" s="155" t="s">
        <v>144</v>
      </c>
      <c r="E17" s="155"/>
      <c r="F17" s="145">
        <v>11110</v>
      </c>
      <c r="G17" s="142"/>
      <c r="H17" s="145">
        <v>10266</v>
      </c>
      <c r="I17" s="143"/>
      <c r="J17" s="145">
        <v>30363</v>
      </c>
      <c r="K17" s="145"/>
      <c r="L17" s="145">
        <v>28266</v>
      </c>
    </row>
    <row r="18" spans="1:12" s="4" customFormat="1" ht="15.75" customHeight="1">
      <c r="A18" s="7"/>
      <c r="B18" s="7" t="s">
        <v>15</v>
      </c>
      <c r="D18" s="4" t="s">
        <v>145</v>
      </c>
      <c r="F18" s="24">
        <v>1378</v>
      </c>
      <c r="G18" s="142"/>
      <c r="H18" s="24">
        <v>1594</v>
      </c>
      <c r="I18" s="142"/>
      <c r="J18" s="24">
        <v>3951</v>
      </c>
      <c r="K18" s="142"/>
      <c r="L18" s="24">
        <v>3880</v>
      </c>
    </row>
    <row r="19" spans="1:12" s="4" customFormat="1" ht="15.75" customHeight="1">
      <c r="A19" s="7"/>
      <c r="B19" s="7" t="s">
        <v>17</v>
      </c>
      <c r="D19" s="4" t="s">
        <v>18</v>
      </c>
      <c r="F19" s="24">
        <v>3048</v>
      </c>
      <c r="G19" s="142"/>
      <c r="H19" s="24">
        <v>2031</v>
      </c>
      <c r="I19" s="142"/>
      <c r="J19" s="24">
        <v>6888</v>
      </c>
      <c r="K19" s="142"/>
      <c r="L19" s="24">
        <v>5735</v>
      </c>
    </row>
    <row r="20" spans="1:12" s="26" customFormat="1" ht="15.75" customHeight="1">
      <c r="A20" s="25"/>
      <c r="B20" s="25" t="s">
        <v>19</v>
      </c>
      <c r="D20" s="26" t="s">
        <v>20</v>
      </c>
      <c r="F20" s="27">
        <v>0</v>
      </c>
      <c r="G20" s="143"/>
      <c r="H20" s="27">
        <v>0</v>
      </c>
      <c r="I20" s="143"/>
      <c r="J20" s="27">
        <v>0</v>
      </c>
      <c r="K20" s="143"/>
      <c r="L20" s="27">
        <v>0</v>
      </c>
    </row>
    <row r="21" spans="1:12" s="8" customFormat="1" ht="29.25" customHeight="1">
      <c r="A21" s="7"/>
      <c r="B21" s="22" t="s">
        <v>21</v>
      </c>
      <c r="D21" s="156" t="s">
        <v>146</v>
      </c>
      <c r="E21" s="156"/>
      <c r="F21" s="24">
        <f>SUM(F17-F18-F19)</f>
        <v>6684</v>
      </c>
      <c r="G21" s="30"/>
      <c r="H21" s="24">
        <f>SUM(H17-H18-H19)</f>
        <v>6641</v>
      </c>
      <c r="I21" s="30"/>
      <c r="J21" s="24">
        <f>SUM(J17-J18-J19)</f>
        <v>19524</v>
      </c>
      <c r="K21" s="24"/>
      <c r="L21" s="24">
        <f>SUM(L17-L18-L19)</f>
        <v>18651</v>
      </c>
    </row>
    <row r="22" spans="1:12" s="4" customFormat="1" ht="20.25" customHeight="1">
      <c r="A22" s="7"/>
      <c r="B22" s="22" t="s">
        <v>22</v>
      </c>
      <c r="D22" s="156" t="s">
        <v>107</v>
      </c>
      <c r="E22" s="156"/>
      <c r="F22" s="20">
        <v>97</v>
      </c>
      <c r="G22" s="142"/>
      <c r="H22" s="20">
        <v>0</v>
      </c>
      <c r="I22" s="142"/>
      <c r="J22" s="20">
        <v>260</v>
      </c>
      <c r="K22" s="142"/>
      <c r="L22" s="20">
        <v>0</v>
      </c>
    </row>
    <row r="23" spans="1:12" s="26" customFormat="1" ht="25.5" customHeight="1">
      <c r="A23" s="25"/>
      <c r="B23" s="22" t="s">
        <v>23</v>
      </c>
      <c r="D23" s="158" t="s">
        <v>24</v>
      </c>
      <c r="E23" s="158"/>
      <c r="F23" s="24">
        <f>SUM(F21:F22)</f>
        <v>6781</v>
      </c>
      <c r="G23" s="142"/>
      <c r="H23" s="24">
        <f>SUM(H21:H22)</f>
        <v>6641</v>
      </c>
      <c r="I23" s="142"/>
      <c r="J23" s="24">
        <f>SUM(J21:J22)</f>
        <v>19784</v>
      </c>
      <c r="K23" s="142"/>
      <c r="L23" s="24">
        <f>SUM(L21:L22)</f>
        <v>18651</v>
      </c>
    </row>
    <row r="24" spans="1:12" s="4" customFormat="1" ht="23.25" customHeight="1">
      <c r="A24" s="7"/>
      <c r="B24" s="7" t="s">
        <v>25</v>
      </c>
      <c r="D24" s="4" t="s">
        <v>147</v>
      </c>
      <c r="F24" s="20">
        <v>-1275</v>
      </c>
      <c r="G24" s="142"/>
      <c r="H24" s="20">
        <v>-1233</v>
      </c>
      <c r="I24" s="142"/>
      <c r="J24" s="20">
        <v>-3966</v>
      </c>
      <c r="K24" s="142"/>
      <c r="L24" s="20">
        <v>-3841</v>
      </c>
    </row>
    <row r="25" spans="1:12" s="26" customFormat="1" ht="26.25" customHeight="1">
      <c r="A25" s="25"/>
      <c r="B25" s="22" t="s">
        <v>27</v>
      </c>
      <c r="D25" s="22" t="s">
        <v>27</v>
      </c>
      <c r="E25" s="23" t="s">
        <v>148</v>
      </c>
      <c r="F25" s="24">
        <f>SUM(F23:F24)</f>
        <v>5506</v>
      </c>
      <c r="G25" s="142"/>
      <c r="H25" s="24">
        <f>SUM(H23:H24)</f>
        <v>5408</v>
      </c>
      <c r="I25" s="142"/>
      <c r="J25" s="24">
        <f>SUM(J23:J24)</f>
        <v>15818</v>
      </c>
      <c r="K25" s="24"/>
      <c r="L25" s="24">
        <f>SUM(L23:L24)</f>
        <v>14810</v>
      </c>
    </row>
    <row r="26" spans="1:12" s="4" customFormat="1" ht="18.75" customHeight="1">
      <c r="A26" s="7"/>
      <c r="B26" s="7"/>
      <c r="D26" s="4" t="s">
        <v>28</v>
      </c>
      <c r="E26" s="4" t="s">
        <v>29</v>
      </c>
      <c r="F26" s="147">
        <v>-984</v>
      </c>
      <c r="G26" s="147"/>
      <c r="H26" s="147">
        <v>-1112</v>
      </c>
      <c r="I26" s="147"/>
      <c r="J26" s="147">
        <v>-2458</v>
      </c>
      <c r="K26" s="147"/>
      <c r="L26" s="147">
        <v>-3157</v>
      </c>
    </row>
    <row r="27" spans="1:12" s="4" customFormat="1" ht="17.25" customHeight="1">
      <c r="A27" s="7"/>
      <c r="B27" s="22" t="s">
        <v>30</v>
      </c>
      <c r="D27" s="156" t="s">
        <v>149</v>
      </c>
      <c r="E27" s="156"/>
      <c r="F27" s="21">
        <v>0</v>
      </c>
      <c r="G27" s="142"/>
      <c r="H27" s="21">
        <v>0</v>
      </c>
      <c r="I27" s="142"/>
      <c r="J27" s="21">
        <v>0</v>
      </c>
      <c r="K27" s="142"/>
      <c r="L27" s="21">
        <v>0</v>
      </c>
    </row>
    <row r="28" spans="1:12" s="26" customFormat="1" ht="24.75" customHeight="1">
      <c r="A28" s="25"/>
      <c r="B28" s="22" t="s">
        <v>31</v>
      </c>
      <c r="D28" s="159" t="s">
        <v>150</v>
      </c>
      <c r="E28" s="159"/>
      <c r="F28" s="20">
        <f>SUM(F25:F27)</f>
        <v>4522</v>
      </c>
      <c r="G28" s="142"/>
      <c r="H28" s="20">
        <f>SUM(H25:H27)</f>
        <v>4296</v>
      </c>
      <c r="I28" s="144"/>
      <c r="J28" s="20">
        <f>SUM(J25:J27)</f>
        <v>13360</v>
      </c>
      <c r="K28" s="20"/>
      <c r="L28" s="20">
        <f>SUM(L25:L27)</f>
        <v>11653</v>
      </c>
    </row>
    <row r="29" spans="1:12" s="4" customFormat="1" ht="15.75" customHeight="1">
      <c r="A29" s="7"/>
      <c r="B29" s="7" t="s">
        <v>35</v>
      </c>
      <c r="D29" s="29" t="s">
        <v>27</v>
      </c>
      <c r="E29" s="4" t="s">
        <v>32</v>
      </c>
      <c r="F29" s="24">
        <v>0</v>
      </c>
      <c r="G29" s="142"/>
      <c r="H29" s="24">
        <v>0</v>
      </c>
      <c r="I29" s="142"/>
      <c r="J29" s="24">
        <v>0</v>
      </c>
      <c r="K29" s="142"/>
      <c r="L29" s="24">
        <v>0</v>
      </c>
    </row>
    <row r="30" spans="1:12" s="4" customFormat="1" ht="15.75" customHeight="1">
      <c r="A30" s="7"/>
      <c r="B30" s="7"/>
      <c r="D30" s="7" t="s">
        <v>28</v>
      </c>
      <c r="E30" s="4" t="s">
        <v>29</v>
      </c>
      <c r="F30" s="53">
        <v>0</v>
      </c>
      <c r="G30" s="142"/>
      <c r="H30" s="53">
        <v>0</v>
      </c>
      <c r="I30" s="142"/>
      <c r="J30" s="53">
        <v>0</v>
      </c>
      <c r="K30" s="142"/>
      <c r="L30" s="53">
        <v>0</v>
      </c>
    </row>
    <row r="31" spans="1:14" s="4" customFormat="1" ht="12.75" customHeight="1">
      <c r="A31" s="7"/>
      <c r="B31" s="7"/>
      <c r="D31" s="7"/>
      <c r="F31" s="21"/>
      <c r="G31" s="144"/>
      <c r="H31" s="21"/>
      <c r="I31" s="144"/>
      <c r="J31" s="21"/>
      <c r="K31" s="144"/>
      <c r="L31" s="21"/>
      <c r="M31" s="28"/>
      <c r="N31" s="28"/>
    </row>
    <row r="32" spans="1:12" s="26" customFormat="1" ht="27.75" customHeight="1">
      <c r="A32" s="25"/>
      <c r="B32" s="25"/>
      <c r="D32" s="146" t="s">
        <v>33</v>
      </c>
      <c r="E32" s="23" t="s">
        <v>34</v>
      </c>
      <c r="F32" s="20">
        <f>SUM(F29:F30)</f>
        <v>0</v>
      </c>
      <c r="G32" s="142"/>
      <c r="H32" s="20">
        <f>SUM(H29:H30)</f>
        <v>0</v>
      </c>
      <c r="I32" s="143"/>
      <c r="J32" s="20">
        <f>SUM(J29:J30)</f>
        <v>0</v>
      </c>
      <c r="K32" s="143"/>
      <c r="L32" s="20">
        <f>SUM(L29:L30)</f>
        <v>0</v>
      </c>
    </row>
    <row r="33" spans="1:12" s="26" customFormat="1" ht="42.75" customHeight="1" thickBot="1">
      <c r="A33" s="25"/>
      <c r="B33" s="149" t="s">
        <v>151</v>
      </c>
      <c r="D33" s="155" t="s">
        <v>152</v>
      </c>
      <c r="E33" s="160"/>
      <c r="F33" s="151">
        <f>SUM(F28+F32)</f>
        <v>4522</v>
      </c>
      <c r="G33" s="143"/>
      <c r="H33" s="151">
        <f>SUM(H28+H32)</f>
        <v>4296</v>
      </c>
      <c r="I33" s="143"/>
      <c r="J33" s="151">
        <f>SUM(J28+J32)</f>
        <v>13360</v>
      </c>
      <c r="K33" s="151"/>
      <c r="L33" s="151">
        <f>SUM(L28+L32)</f>
        <v>11653</v>
      </c>
    </row>
    <row r="34" spans="1:12" s="8" customFormat="1" ht="42" customHeight="1" thickTop="1">
      <c r="A34" s="22">
        <v>3</v>
      </c>
      <c r="B34" s="22"/>
      <c r="D34" s="156" t="s">
        <v>153</v>
      </c>
      <c r="E34" s="157"/>
      <c r="F34" s="24"/>
      <c r="G34" s="30"/>
      <c r="H34" s="24"/>
      <c r="I34" s="30"/>
      <c r="J34" s="24"/>
      <c r="K34" s="30"/>
      <c r="L34" s="24"/>
    </row>
    <row r="35" spans="1:12" s="26" customFormat="1" ht="25.5" customHeight="1" thickBot="1">
      <c r="A35" s="25"/>
      <c r="B35" s="25"/>
      <c r="D35" s="22" t="s">
        <v>13</v>
      </c>
      <c r="E35" s="106" t="s">
        <v>162</v>
      </c>
      <c r="F35" s="45">
        <f>SUM(F33/60000*100)</f>
        <v>7.536666666666666</v>
      </c>
      <c r="G35" s="142"/>
      <c r="H35" s="45">
        <f>SUM(H33/60000*100)</f>
        <v>7.16</v>
      </c>
      <c r="I35" s="142"/>
      <c r="J35" s="45">
        <f>SUM(J33/60000*100)</f>
        <v>22.26666666666667</v>
      </c>
      <c r="K35" s="45"/>
      <c r="L35" s="45">
        <f>SUM(L33/60000*100)</f>
        <v>19.421666666666667</v>
      </c>
    </row>
    <row r="36" spans="1:12" s="4" customFormat="1" ht="19.5" customHeight="1" thickBot="1" thickTop="1">
      <c r="A36" s="7"/>
      <c r="B36" s="7"/>
      <c r="D36" s="7" t="s">
        <v>15</v>
      </c>
      <c r="E36" s="4" t="s">
        <v>36</v>
      </c>
      <c r="F36" s="134" t="s">
        <v>174</v>
      </c>
      <c r="G36" s="142"/>
      <c r="H36" s="134" t="s">
        <v>174</v>
      </c>
      <c r="I36" s="142"/>
      <c r="J36" s="134" t="s">
        <v>174</v>
      </c>
      <c r="K36" s="142"/>
      <c r="L36" s="134" t="s">
        <v>174</v>
      </c>
    </row>
    <row r="37" spans="1:8" s="8" customFormat="1" ht="15.75" thickTop="1">
      <c r="A37" s="7"/>
      <c r="B37" s="7"/>
      <c r="F37" s="30"/>
      <c r="H37"/>
    </row>
    <row r="38" spans="1:8" s="8" customFormat="1" ht="15">
      <c r="A38" s="7"/>
      <c r="B38" s="7"/>
      <c r="E38" s="31" t="s">
        <v>37</v>
      </c>
      <c r="F38" s="30"/>
      <c r="H38"/>
    </row>
    <row r="39" spans="1:8" s="8" customFormat="1" ht="12.75">
      <c r="A39" s="7"/>
      <c r="B39" s="7"/>
      <c r="E39" s="8" t="s">
        <v>57</v>
      </c>
      <c r="F39" s="30"/>
      <c r="H39" s="7"/>
    </row>
    <row r="40" ht="12">
      <c r="H40" s="2"/>
    </row>
    <row r="41" spans="5:8" ht="12">
      <c r="E41" s="48"/>
      <c r="H41" s="2"/>
    </row>
    <row r="42" ht="12">
      <c r="H42" s="2"/>
    </row>
    <row r="43" ht="12">
      <c r="H43" s="2"/>
    </row>
    <row r="44" ht="12">
      <c r="H44" s="2"/>
    </row>
    <row r="45" ht="12">
      <c r="H45" s="2"/>
    </row>
    <row r="46" ht="12">
      <c r="H46" s="2"/>
    </row>
    <row r="47" ht="12">
      <c r="H47" s="2"/>
    </row>
    <row r="48" ht="12"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</sheetData>
  <mergeCells count="10">
    <mergeCell ref="D34:E34"/>
    <mergeCell ref="D22:E22"/>
    <mergeCell ref="D23:E23"/>
    <mergeCell ref="D28:E28"/>
    <mergeCell ref="D33:E33"/>
    <mergeCell ref="D27:E27"/>
    <mergeCell ref="F8:H8"/>
    <mergeCell ref="J8:L8"/>
    <mergeCell ref="D17:E17"/>
    <mergeCell ref="D21:E21"/>
  </mergeCells>
  <printOptions/>
  <pageMargins left="0.75" right="0.33" top="0.78" bottom="0.5" header="0.5" footer="0.5"/>
  <pageSetup fitToHeight="1" fitToWidth="1"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" sqref="D14"/>
    </sheetView>
  </sheetViews>
  <sheetFormatPr defaultColWidth="9.140625" defaultRowHeight="15"/>
  <cols>
    <col min="1" max="1" width="4.57421875" style="7" customWidth="1"/>
    <col min="2" max="2" width="48.7109375" style="8" customWidth="1"/>
    <col min="3" max="3" width="1.7109375" style="8" customWidth="1"/>
    <col min="4" max="4" width="11.7109375" style="8" customWidth="1"/>
    <col min="5" max="5" width="3.851562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58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/>
      <c r="B5" s="7"/>
    </row>
    <row r="6" spans="1:2" ht="18" customHeight="1">
      <c r="A6" s="6" t="s">
        <v>2</v>
      </c>
      <c r="B6" s="7"/>
    </row>
    <row r="7" spans="1:6" ht="18" customHeight="1">
      <c r="A7" s="6" t="s">
        <v>38</v>
      </c>
      <c r="B7" s="7"/>
      <c r="D7" s="32" t="s">
        <v>39</v>
      </c>
      <c r="F7" s="32" t="s">
        <v>39</v>
      </c>
    </row>
    <row r="8" spans="4:6" ht="12.75">
      <c r="D8" s="34" t="s">
        <v>127</v>
      </c>
      <c r="E8" s="33"/>
      <c r="F8" s="34" t="s">
        <v>40</v>
      </c>
    </row>
    <row r="9" spans="4:6" ht="12.75">
      <c r="D9" s="34" t="s">
        <v>6</v>
      </c>
      <c r="E9" s="33"/>
      <c r="F9" s="34" t="s">
        <v>41</v>
      </c>
    </row>
    <row r="10" spans="4:6" ht="12.75">
      <c r="D10" s="34" t="s">
        <v>126</v>
      </c>
      <c r="E10" s="33"/>
      <c r="F10" s="34" t="s">
        <v>8</v>
      </c>
    </row>
    <row r="11" spans="4:6" ht="12.75">
      <c r="D11" s="35" t="s">
        <v>160</v>
      </c>
      <c r="E11" s="33"/>
      <c r="F11" s="35" t="s">
        <v>106</v>
      </c>
    </row>
    <row r="12" spans="4:6" ht="12.75">
      <c r="D12" s="47" t="s">
        <v>12</v>
      </c>
      <c r="F12" s="47" t="s">
        <v>12</v>
      </c>
    </row>
    <row r="14" spans="1:6" ht="12.75">
      <c r="A14" s="7">
        <v>1</v>
      </c>
      <c r="B14" s="8" t="s">
        <v>104</v>
      </c>
      <c r="D14" s="36">
        <v>128198</v>
      </c>
      <c r="E14" s="36"/>
      <c r="F14" s="36">
        <v>117906</v>
      </c>
    </row>
    <row r="15" spans="1:6" ht="12.75">
      <c r="A15" s="7">
        <v>2</v>
      </c>
      <c r="B15" s="8" t="s">
        <v>117</v>
      </c>
      <c r="D15" s="36">
        <v>1991</v>
      </c>
      <c r="E15" s="36"/>
      <c r="F15" s="36">
        <v>1804</v>
      </c>
    </row>
    <row r="16" spans="1:6" ht="12.75">
      <c r="A16" s="7">
        <v>3</v>
      </c>
      <c r="B16" s="8" t="s">
        <v>42</v>
      </c>
      <c r="D16" s="36">
        <v>133</v>
      </c>
      <c r="E16" s="36"/>
      <c r="F16" s="36">
        <v>95</v>
      </c>
    </row>
    <row r="17" spans="4:6" ht="12.75">
      <c r="D17" s="36"/>
      <c r="E17" s="36"/>
      <c r="F17" s="36"/>
    </row>
    <row r="18" spans="1:6" ht="12.75">
      <c r="A18" s="7">
        <v>4</v>
      </c>
      <c r="B18" s="8" t="s">
        <v>43</v>
      </c>
      <c r="D18" s="36"/>
      <c r="E18" s="36"/>
      <c r="F18" s="36"/>
    </row>
    <row r="19" spans="2:6" ht="12.75">
      <c r="B19" s="37" t="s">
        <v>133</v>
      </c>
      <c r="D19" s="38">
        <v>43298</v>
      </c>
      <c r="E19" s="36"/>
      <c r="F19" s="38">
        <v>44157</v>
      </c>
    </row>
    <row r="20" spans="2:6" ht="12.75">
      <c r="B20" s="37" t="s">
        <v>134</v>
      </c>
      <c r="D20" s="39">
        <v>72052</v>
      </c>
      <c r="E20" s="36"/>
      <c r="F20" s="39">
        <v>49840</v>
      </c>
    </row>
    <row r="21" spans="2:6" ht="12.75">
      <c r="B21" s="37" t="s">
        <v>135</v>
      </c>
      <c r="D21" s="39">
        <v>21962</v>
      </c>
      <c r="E21" s="36"/>
      <c r="F21" s="39">
        <v>19455</v>
      </c>
    </row>
    <row r="22" spans="2:6" ht="12.75">
      <c r="B22" s="37" t="s">
        <v>44</v>
      </c>
      <c r="D22" s="39">
        <v>6816</v>
      </c>
      <c r="E22" s="36"/>
      <c r="F22" s="39">
        <v>11444</v>
      </c>
    </row>
    <row r="23" spans="4:6" ht="12.75">
      <c r="D23" s="40">
        <f>SUM(D19:D22)</f>
        <v>144128</v>
      </c>
      <c r="E23" s="36"/>
      <c r="F23" s="40">
        <f>SUM(F19:F22)</f>
        <v>124896</v>
      </c>
    </row>
    <row r="24" spans="1:6" ht="12.75">
      <c r="A24" s="7">
        <v>5</v>
      </c>
      <c r="B24" s="8" t="s">
        <v>45</v>
      </c>
      <c r="D24" s="38"/>
      <c r="E24" s="36"/>
      <c r="F24" s="38"/>
    </row>
    <row r="25" spans="4:6" ht="15.75" customHeight="1">
      <c r="D25" s="123"/>
      <c r="E25" s="36"/>
      <c r="F25" s="123"/>
    </row>
    <row r="26" spans="2:6" ht="15.75" customHeight="1">
      <c r="B26" s="37" t="s">
        <v>136</v>
      </c>
      <c r="D26" s="39">
        <v>16900</v>
      </c>
      <c r="E26" s="36"/>
      <c r="F26" s="39">
        <v>13061</v>
      </c>
    </row>
    <row r="27" spans="2:6" ht="12.75">
      <c r="B27" s="37" t="s">
        <v>137</v>
      </c>
      <c r="D27" s="39">
        <v>11874</v>
      </c>
      <c r="E27" s="36"/>
      <c r="F27" s="39">
        <v>9241</v>
      </c>
    </row>
    <row r="28" spans="2:6" ht="12.75">
      <c r="B28" s="37" t="s">
        <v>46</v>
      </c>
      <c r="D28" s="39">
        <v>99196</v>
      </c>
      <c r="E28" s="36"/>
      <c r="F28" s="39">
        <v>92762</v>
      </c>
    </row>
    <row r="29" spans="2:6" ht="12.75">
      <c r="B29" s="37" t="s">
        <v>47</v>
      </c>
      <c r="D29" s="39">
        <v>2547</v>
      </c>
      <c r="E29" s="36"/>
      <c r="F29" s="39">
        <v>2804</v>
      </c>
    </row>
    <row r="30" spans="4:6" ht="12.75">
      <c r="D30" s="40">
        <f>SUM(D26:D29)</f>
        <v>130517</v>
      </c>
      <c r="E30" s="36"/>
      <c r="F30" s="40">
        <f>SUM(F26:F29)</f>
        <v>117868</v>
      </c>
    </row>
    <row r="31" spans="1:6" ht="12.75">
      <c r="A31" s="7">
        <v>6</v>
      </c>
      <c r="B31" s="8" t="s">
        <v>48</v>
      </c>
      <c r="D31" s="36">
        <f>SUM(D23-D30)</f>
        <v>13611</v>
      </c>
      <c r="E31" s="36"/>
      <c r="F31" s="36">
        <f>SUM(F23-F30)</f>
        <v>7028</v>
      </c>
    </row>
    <row r="32" spans="4:6" ht="13.5" thickBot="1">
      <c r="D32" s="41">
        <f>SUM(D31+D16+D15+D14)</f>
        <v>143933</v>
      </c>
      <c r="E32" s="42"/>
      <c r="F32" s="41">
        <f>SUM(F31+F16+F15+F14)</f>
        <v>126833</v>
      </c>
    </row>
    <row r="33" spans="1:2" ht="15.75" customHeight="1" thickTop="1">
      <c r="A33" s="7">
        <v>7</v>
      </c>
      <c r="B33" s="8" t="s">
        <v>49</v>
      </c>
    </row>
    <row r="34" spans="2:6" ht="18.75" customHeight="1">
      <c r="B34" s="8" t="s">
        <v>50</v>
      </c>
      <c r="D34" s="36">
        <v>60000</v>
      </c>
      <c r="E34" s="36"/>
      <c r="F34" s="36">
        <v>40000</v>
      </c>
    </row>
    <row r="35" spans="2:6" ht="21.75" customHeight="1">
      <c r="B35" s="8" t="s">
        <v>51</v>
      </c>
      <c r="D35" s="36"/>
      <c r="E35" s="36"/>
      <c r="F35" s="36"/>
    </row>
    <row r="36" spans="2:6" ht="22.5" customHeight="1">
      <c r="B36" s="37" t="s">
        <v>52</v>
      </c>
      <c r="D36" s="38">
        <v>2039</v>
      </c>
      <c r="E36" s="36"/>
      <c r="F36" s="38">
        <v>22104</v>
      </c>
    </row>
    <row r="37" spans="2:6" ht="15" customHeight="1">
      <c r="B37" s="37" t="s">
        <v>53</v>
      </c>
      <c r="D37" s="39">
        <v>30634</v>
      </c>
      <c r="E37" s="36"/>
      <c r="F37" s="39">
        <v>19291</v>
      </c>
    </row>
    <row r="38" spans="2:6" ht="12.75">
      <c r="B38" s="37" t="s">
        <v>54</v>
      </c>
      <c r="D38" s="43">
        <v>2034</v>
      </c>
      <c r="E38" s="36"/>
      <c r="F38" s="43">
        <v>3274</v>
      </c>
    </row>
    <row r="39" spans="4:6" ht="12.75">
      <c r="D39" s="44">
        <f>SUM(D36:D38)</f>
        <v>34707</v>
      </c>
      <c r="E39" s="36"/>
      <c r="F39" s="44">
        <f>SUM(F36:F38)</f>
        <v>44669</v>
      </c>
    </row>
    <row r="40" spans="4:6" ht="12.75">
      <c r="D40" s="36">
        <f>SUM(D39+D34)</f>
        <v>94707</v>
      </c>
      <c r="E40" s="36"/>
      <c r="F40" s="36">
        <f>SUM(F39+F34)</f>
        <v>84669</v>
      </c>
    </row>
    <row r="41" spans="1:6" ht="12.75">
      <c r="A41" s="7">
        <v>8</v>
      </c>
      <c r="B41" s="8" t="s">
        <v>55</v>
      </c>
      <c r="D41" s="36">
        <v>18802</v>
      </c>
      <c r="E41" s="36"/>
      <c r="F41" s="36">
        <v>15852</v>
      </c>
    </row>
    <row r="42" spans="1:6" ht="12.75">
      <c r="A42" s="7">
        <v>9</v>
      </c>
      <c r="B42" s="8" t="s">
        <v>56</v>
      </c>
      <c r="D42" s="36">
        <v>25146</v>
      </c>
      <c r="E42" s="36"/>
      <c r="F42" s="36">
        <v>21404</v>
      </c>
    </row>
    <row r="43" spans="1:6" ht="12.75">
      <c r="A43" s="7">
        <v>10</v>
      </c>
      <c r="B43" s="8" t="s">
        <v>138</v>
      </c>
      <c r="D43" s="36">
        <v>5278</v>
      </c>
      <c r="E43" s="36"/>
      <c r="F43" s="36">
        <v>4908</v>
      </c>
    </row>
    <row r="44" ht="12.75">
      <c r="A44" s="8"/>
    </row>
    <row r="45" spans="4:6" ht="16.5" customHeight="1" thickBot="1">
      <c r="D45" s="41">
        <f>SUM(D40:D43)</f>
        <v>143933</v>
      </c>
      <c r="E45" s="42"/>
      <c r="F45" s="41">
        <f>SUM(F40:F43)</f>
        <v>126833</v>
      </c>
    </row>
    <row r="46" spans="4:6" ht="18.75" customHeight="1" thickTop="1">
      <c r="D46" s="36"/>
      <c r="E46" s="36"/>
      <c r="F46" s="36"/>
    </row>
    <row r="47" spans="1:6" ht="19.5" customHeight="1" thickBot="1">
      <c r="A47" s="7">
        <v>11</v>
      </c>
      <c r="B47" s="8" t="s">
        <v>59</v>
      </c>
      <c r="C47" s="31"/>
      <c r="D47" s="46">
        <f>SUM(D40/D34)</f>
        <v>1.57845</v>
      </c>
      <c r="E47" s="36"/>
      <c r="F47" s="46">
        <f>SUM(F40/F34)</f>
        <v>2.116725</v>
      </c>
    </row>
    <row r="48" spans="4:6" ht="13.5" thickTop="1">
      <c r="D48" s="36"/>
      <c r="E48" s="36"/>
      <c r="F48" s="107"/>
    </row>
    <row r="49" spans="1:6" ht="12.75">
      <c r="A49" s="8"/>
      <c r="D49" s="124"/>
      <c r="E49" s="124"/>
      <c r="F49" s="124"/>
    </row>
    <row r="50" ht="21.75" customHeight="1">
      <c r="A50" s="8"/>
    </row>
    <row r="51" ht="12.75">
      <c r="A51" s="8"/>
    </row>
    <row r="52" ht="12.75">
      <c r="A52" s="8"/>
    </row>
    <row r="53" ht="12.75">
      <c r="A53" s="8"/>
    </row>
    <row r="54" spans="4:6" ht="12.75">
      <c r="D54" s="36"/>
      <c r="E54" s="36"/>
      <c r="F54" s="36"/>
    </row>
    <row r="55" spans="4:6" ht="12.75">
      <c r="D55" s="36"/>
      <c r="E55" s="36"/>
      <c r="F55" s="36"/>
    </row>
    <row r="56" spans="4:6" ht="12.75">
      <c r="D56" s="36"/>
      <c r="E56" s="36"/>
      <c r="F56" s="36"/>
    </row>
    <row r="57" spans="4:6" ht="12.75">
      <c r="D57" s="36"/>
      <c r="E57" s="36"/>
      <c r="F57" s="36"/>
    </row>
    <row r="58" spans="4:6" ht="12.75">
      <c r="D58" s="36"/>
      <c r="E58" s="36"/>
      <c r="F58" s="36"/>
    </row>
    <row r="59" spans="4:6" ht="12.75">
      <c r="D59" s="36"/>
      <c r="E59" s="36"/>
      <c r="F59" s="36"/>
    </row>
    <row r="60" spans="4:6" ht="12.75">
      <c r="D60" s="36"/>
      <c r="E60" s="36"/>
      <c r="F60" s="36"/>
    </row>
  </sheetData>
  <printOptions/>
  <pageMargins left="1.02" right="0.75" top="0.78" bottom="0.5" header="0.5" footer="0.5"/>
  <pageSetup fitToHeight="1" fitToWidth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1"/>
  <sheetViews>
    <sheetView tabSelected="1" view="pageBreakPreview" zoomScaleSheetLayoutView="100" workbookViewId="0" topLeftCell="A85">
      <pane xSplit="3" topLeftCell="D1" activePane="topRight" state="frozen"/>
      <selection pane="topLeft" activeCell="A46" sqref="A46"/>
      <selection pane="topRight" activeCell="B89" sqref="B89"/>
    </sheetView>
  </sheetViews>
  <sheetFormatPr defaultColWidth="9.140625" defaultRowHeight="15"/>
  <cols>
    <col min="1" max="1" width="6.7109375" style="0" customWidth="1"/>
    <col min="2" max="2" width="36.57421875" style="0" customWidth="1"/>
    <col min="3" max="3" width="14.00390625" style="0" customWidth="1"/>
    <col min="4" max="4" width="16.140625" style="0" customWidth="1"/>
    <col min="5" max="5" width="16.7109375" style="0" customWidth="1"/>
    <col min="6" max="6" width="26.71093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55" t="s">
        <v>60</v>
      </c>
    </row>
    <row r="2" ht="15">
      <c r="A2" s="67" t="s">
        <v>0</v>
      </c>
    </row>
    <row r="3" ht="15">
      <c r="A3" s="31" t="s">
        <v>163</v>
      </c>
    </row>
    <row r="4" ht="15">
      <c r="D4" s="49"/>
    </row>
    <row r="5" spans="1:2" ht="15">
      <c r="A5" s="72">
        <v>1</v>
      </c>
      <c r="B5" s="66" t="s">
        <v>77</v>
      </c>
    </row>
    <row r="6" ht="15" customHeight="1">
      <c r="B6" s="59" t="s">
        <v>154</v>
      </c>
    </row>
    <row r="7" ht="15">
      <c r="B7" s="56" t="s">
        <v>176</v>
      </c>
    </row>
    <row r="9" spans="1:2" ht="15">
      <c r="A9" s="72">
        <v>2</v>
      </c>
      <c r="B9" s="68" t="s">
        <v>20</v>
      </c>
    </row>
    <row r="10" ht="15">
      <c r="B10" s="59" t="s">
        <v>103</v>
      </c>
    </row>
    <row r="11" ht="15">
      <c r="B11" s="69"/>
    </row>
    <row r="12" spans="1:2" ht="15">
      <c r="A12" s="72">
        <v>3</v>
      </c>
      <c r="B12" s="68" t="s">
        <v>78</v>
      </c>
    </row>
    <row r="13" ht="15">
      <c r="B13" s="59" t="s">
        <v>71</v>
      </c>
    </row>
    <row r="15" spans="1:5" ht="15">
      <c r="A15" s="72">
        <v>4</v>
      </c>
      <c r="B15" s="66" t="s">
        <v>26</v>
      </c>
      <c r="C15" t="s">
        <v>88</v>
      </c>
      <c r="E15" t="s">
        <v>89</v>
      </c>
    </row>
    <row r="16" spans="2:6" ht="15">
      <c r="B16" s="63"/>
      <c r="C16" s="64" t="s">
        <v>160</v>
      </c>
      <c r="D16" s="64" t="s">
        <v>161</v>
      </c>
      <c r="E16" s="64" t="s">
        <v>160</v>
      </c>
      <c r="F16" s="64" t="s">
        <v>161</v>
      </c>
    </row>
    <row r="17" spans="2:6" ht="15">
      <c r="B17" s="63"/>
      <c r="C17" s="64" t="s">
        <v>61</v>
      </c>
      <c r="D17" s="64" t="s">
        <v>61</v>
      </c>
      <c r="E17" s="64" t="s">
        <v>61</v>
      </c>
      <c r="F17" s="64" t="s">
        <v>61</v>
      </c>
    </row>
    <row r="18" ht="15">
      <c r="B18" t="s">
        <v>62</v>
      </c>
    </row>
    <row r="19" spans="2:6" ht="15">
      <c r="B19" t="s">
        <v>63</v>
      </c>
      <c r="C19" s="109">
        <v>641</v>
      </c>
      <c r="D19" s="109">
        <v>888</v>
      </c>
      <c r="E19" s="109">
        <v>2614</v>
      </c>
      <c r="F19" s="109">
        <v>2328</v>
      </c>
    </row>
    <row r="20" spans="2:6" ht="17.25">
      <c r="B20" t="s">
        <v>64</v>
      </c>
      <c r="C20" s="70">
        <v>0</v>
      </c>
      <c r="D20" s="70">
        <v>0</v>
      </c>
      <c r="E20" s="70">
        <v>0</v>
      </c>
      <c r="F20" s="70">
        <v>0</v>
      </c>
    </row>
    <row r="21" spans="3:6" ht="15">
      <c r="C21" s="109">
        <f>SUM(C19:C20)</f>
        <v>641</v>
      </c>
      <c r="D21" s="109">
        <f>SUM(D19:D20)</f>
        <v>888</v>
      </c>
      <c r="E21" s="109">
        <f>SUM(E19:E20)</f>
        <v>2614</v>
      </c>
      <c r="F21" s="109">
        <f>SUM(F19:F20)</f>
        <v>2328</v>
      </c>
    </row>
    <row r="22" spans="2:6" ht="15">
      <c r="B22" t="s">
        <v>108</v>
      </c>
      <c r="C22" s="109">
        <v>27</v>
      </c>
      <c r="D22" s="109">
        <v>0</v>
      </c>
      <c r="E22" s="109">
        <v>73</v>
      </c>
      <c r="F22" s="109">
        <v>0</v>
      </c>
    </row>
    <row r="23" spans="2:6" ht="15">
      <c r="B23" t="s">
        <v>65</v>
      </c>
      <c r="C23" s="88">
        <v>607</v>
      </c>
      <c r="D23" s="88">
        <v>345</v>
      </c>
      <c r="E23" s="88">
        <v>1279</v>
      </c>
      <c r="F23" s="88">
        <v>1514</v>
      </c>
    </row>
    <row r="24" spans="3:6" ht="17.25">
      <c r="C24" s="74">
        <f>SUM(C21:C23)</f>
        <v>1275</v>
      </c>
      <c r="D24" s="74">
        <f>SUM(D21:D23)</f>
        <v>1233</v>
      </c>
      <c r="E24" s="74">
        <f>SUM(E21:E23)</f>
        <v>3966</v>
      </c>
      <c r="F24" s="74">
        <f>SUM(F21:F23)</f>
        <v>3842</v>
      </c>
    </row>
    <row r="26" ht="15">
      <c r="B26" t="s">
        <v>116</v>
      </c>
    </row>
    <row r="28" spans="1:2" ht="15">
      <c r="A28" s="72">
        <v>5</v>
      </c>
      <c r="B28" s="68" t="s">
        <v>79</v>
      </c>
    </row>
    <row r="29" ht="15">
      <c r="B29" s="59" t="s">
        <v>164</v>
      </c>
    </row>
    <row r="31" spans="1:2" ht="15">
      <c r="A31" s="72">
        <v>6</v>
      </c>
      <c r="B31" s="68" t="s">
        <v>80</v>
      </c>
    </row>
    <row r="32" ht="15">
      <c r="B32" s="59" t="s">
        <v>72</v>
      </c>
    </row>
    <row r="34" spans="1:2" ht="15">
      <c r="A34" s="72">
        <v>7</v>
      </c>
      <c r="B34" s="68" t="s">
        <v>81</v>
      </c>
    </row>
    <row r="35" spans="1:2" ht="15">
      <c r="A35" s="72"/>
      <c r="B35" s="59" t="s">
        <v>139</v>
      </c>
    </row>
    <row r="36" ht="15">
      <c r="B36" s="59"/>
    </row>
    <row r="37" spans="1:2" ht="15">
      <c r="A37" s="72">
        <v>8</v>
      </c>
      <c r="B37" s="68" t="s">
        <v>82</v>
      </c>
    </row>
    <row r="38" spans="1:2" ht="15">
      <c r="A38" s="72"/>
      <c r="B38" s="59" t="s">
        <v>165</v>
      </c>
    </row>
    <row r="39" spans="1:2" ht="15">
      <c r="A39" s="72"/>
      <c r="B39" s="59"/>
    </row>
    <row r="41" spans="1:2" ht="15">
      <c r="A41" s="72">
        <v>9</v>
      </c>
      <c r="B41" s="68" t="s">
        <v>84</v>
      </c>
    </row>
    <row r="42" ht="15">
      <c r="B42" s="59" t="s">
        <v>92</v>
      </c>
    </row>
    <row r="43" ht="15">
      <c r="B43" s="59" t="s">
        <v>91</v>
      </c>
    </row>
    <row r="44" ht="15">
      <c r="B44" s="58"/>
    </row>
    <row r="45" spans="1:2" ht="15">
      <c r="A45" s="72">
        <v>10</v>
      </c>
      <c r="B45" s="69" t="s">
        <v>85</v>
      </c>
    </row>
    <row r="46" spans="5:6" ht="15">
      <c r="E46" s="49" t="s">
        <v>66</v>
      </c>
      <c r="F46" s="49" t="s">
        <v>66</v>
      </c>
    </row>
    <row r="47" spans="2:6" ht="15">
      <c r="B47" s="71" t="s">
        <v>97</v>
      </c>
      <c r="C47" t="s">
        <v>67</v>
      </c>
      <c r="E47" s="78">
        <v>3413</v>
      </c>
      <c r="F47" s="78"/>
    </row>
    <row r="48" spans="2:6" ht="17.25">
      <c r="B48" s="71" t="s">
        <v>97</v>
      </c>
      <c r="C48" t="s">
        <v>68</v>
      </c>
      <c r="E48" s="74">
        <v>4752</v>
      </c>
      <c r="F48" s="78"/>
    </row>
    <row r="49" spans="5:6" ht="17.25">
      <c r="E49" s="74"/>
      <c r="F49" s="79">
        <f>SUM(E47:E48)</f>
        <v>8165</v>
      </c>
    </row>
    <row r="50" spans="2:6" ht="15">
      <c r="B50" s="71" t="s">
        <v>124</v>
      </c>
      <c r="C50" t="s">
        <v>68</v>
      </c>
      <c r="E50" s="79">
        <v>419</v>
      </c>
      <c r="F50" s="78"/>
    </row>
    <row r="51" spans="2:6" ht="17.25">
      <c r="B51" s="71" t="s">
        <v>125</v>
      </c>
      <c r="C51" t="s">
        <v>68</v>
      </c>
      <c r="E51" s="74">
        <v>80</v>
      </c>
      <c r="F51" s="78"/>
    </row>
    <row r="52" spans="5:6" ht="15">
      <c r="E52" s="78"/>
      <c r="F52" s="79">
        <f>SUM(E50:E51)</f>
        <v>499</v>
      </c>
    </row>
    <row r="53" spans="2:6" ht="15">
      <c r="B53" s="71" t="s">
        <v>98</v>
      </c>
      <c r="C53" t="s">
        <v>67</v>
      </c>
      <c r="E53" s="109">
        <v>0</v>
      </c>
      <c r="F53" s="78"/>
    </row>
    <row r="54" spans="2:6" ht="17.25">
      <c r="B54" s="71" t="s">
        <v>98</v>
      </c>
      <c r="C54" t="s">
        <v>68</v>
      </c>
      <c r="E54" s="74">
        <v>84439</v>
      </c>
      <c r="F54" s="78"/>
    </row>
    <row r="55" spans="5:6" ht="15">
      <c r="E55" s="78"/>
      <c r="F55" s="79">
        <f>SUM(E53:E54)</f>
        <v>84439</v>
      </c>
    </row>
    <row r="56" spans="2:6" ht="15">
      <c r="B56" s="71" t="s">
        <v>99</v>
      </c>
      <c r="C56" t="s">
        <v>67</v>
      </c>
      <c r="E56" s="79">
        <v>3553</v>
      </c>
      <c r="F56" s="78"/>
    </row>
    <row r="57" spans="2:6" ht="17.25">
      <c r="B57" s="71" t="s">
        <v>99</v>
      </c>
      <c r="C57" t="s">
        <v>68</v>
      </c>
      <c r="E57" s="74">
        <v>2620</v>
      </c>
      <c r="F57" s="78"/>
    </row>
    <row r="58" spans="2:6" ht="15">
      <c r="B58" s="71"/>
      <c r="C58" s="56"/>
      <c r="E58" s="79"/>
      <c r="F58" s="78">
        <f>SUM(E56:E57)</f>
        <v>6173</v>
      </c>
    </row>
    <row r="59" spans="2:6" ht="15">
      <c r="B59" s="71" t="s">
        <v>100</v>
      </c>
      <c r="C59" t="s">
        <v>67</v>
      </c>
      <c r="E59" s="79">
        <v>13039</v>
      </c>
      <c r="F59" s="78"/>
    </row>
    <row r="60" spans="2:6" ht="17.25">
      <c r="B60" s="71" t="s">
        <v>100</v>
      </c>
      <c r="C60" t="s">
        <v>68</v>
      </c>
      <c r="E60" s="114">
        <v>12027</v>
      </c>
      <c r="F60" s="74">
        <f>SUM(E59:E60)</f>
        <v>25066</v>
      </c>
    </row>
    <row r="61" spans="2:6" ht="17.25">
      <c r="B61" t="s">
        <v>110</v>
      </c>
      <c r="E61" s="78"/>
      <c r="F61" s="117">
        <f>SUM(F60,F58,F55,F52,F49)</f>
        <v>124342</v>
      </c>
    </row>
    <row r="62" spans="5:6" ht="17.25">
      <c r="E62" s="78"/>
      <c r="F62" s="117"/>
    </row>
    <row r="63" spans="1:2" ht="15">
      <c r="A63" s="72">
        <v>11</v>
      </c>
      <c r="B63" s="68" t="s">
        <v>105</v>
      </c>
    </row>
    <row r="64" ht="15">
      <c r="B64" s="59" t="s">
        <v>140</v>
      </c>
    </row>
    <row r="65" ht="15">
      <c r="B65" s="59"/>
    </row>
    <row r="66" spans="1:2" ht="15">
      <c r="A66" s="72">
        <v>12</v>
      </c>
      <c r="B66" s="69" t="s">
        <v>111</v>
      </c>
    </row>
    <row r="67" ht="15">
      <c r="B67" s="59" t="s">
        <v>112</v>
      </c>
    </row>
    <row r="68" ht="15">
      <c r="B68" s="59"/>
    </row>
    <row r="69" spans="1:2" ht="15">
      <c r="A69" s="72">
        <v>13</v>
      </c>
      <c r="B69" s="68" t="s">
        <v>86</v>
      </c>
    </row>
    <row r="70" ht="15">
      <c r="B70" s="59" t="s">
        <v>101</v>
      </c>
    </row>
    <row r="71" spans="1:6" ht="15">
      <c r="A71" s="72">
        <v>14</v>
      </c>
      <c r="B71" s="69" t="s">
        <v>87</v>
      </c>
      <c r="D71" s="118" t="s">
        <v>14</v>
      </c>
      <c r="E71" s="118" t="s">
        <v>69</v>
      </c>
      <c r="F71" s="118" t="s">
        <v>70</v>
      </c>
    </row>
    <row r="72" spans="2:6" ht="15">
      <c r="B72" s="140" t="s">
        <v>173</v>
      </c>
      <c r="D72" s="49" t="s">
        <v>12</v>
      </c>
      <c r="E72" s="49" t="s">
        <v>12</v>
      </c>
      <c r="F72" s="49" t="s">
        <v>12</v>
      </c>
    </row>
    <row r="73" spans="2:6" ht="15">
      <c r="B73" t="s">
        <v>93</v>
      </c>
      <c r="D73" s="109">
        <v>62967</v>
      </c>
      <c r="E73" s="109">
        <v>8554</v>
      </c>
      <c r="F73" s="109">
        <v>69266</v>
      </c>
    </row>
    <row r="74" spans="2:6" ht="15">
      <c r="B74" t="s">
        <v>94</v>
      </c>
      <c r="D74" s="109">
        <v>277159</v>
      </c>
      <c r="E74" s="109">
        <v>8114</v>
      </c>
      <c r="F74" s="109">
        <v>120267</v>
      </c>
    </row>
    <row r="75" spans="2:6" ht="17.25">
      <c r="B75" t="s">
        <v>95</v>
      </c>
      <c r="D75" s="74">
        <v>66709</v>
      </c>
      <c r="E75" s="74">
        <v>3116</v>
      </c>
      <c r="F75" s="74">
        <v>84917</v>
      </c>
    </row>
    <row r="76" spans="2:6" ht="17.25">
      <c r="B76" t="s">
        <v>96</v>
      </c>
      <c r="D76" s="74">
        <f>SUM(D73:D75)</f>
        <v>406835</v>
      </c>
      <c r="E76" s="74">
        <f>SUM(E73:E75)</f>
        <v>19784</v>
      </c>
      <c r="F76" s="74">
        <f>SUM(F73:F75)</f>
        <v>274450</v>
      </c>
    </row>
    <row r="78" spans="1:6" ht="17.25">
      <c r="A78" s="72"/>
      <c r="B78" s="141" t="s">
        <v>172</v>
      </c>
      <c r="C78" s="79"/>
      <c r="D78" s="76" t="s">
        <v>14</v>
      </c>
      <c r="E78" s="76" t="s">
        <v>69</v>
      </c>
      <c r="F78" s="76" t="s">
        <v>70</v>
      </c>
    </row>
    <row r="79" spans="1:6" ht="15">
      <c r="A79" s="72"/>
      <c r="B79" s="139"/>
      <c r="C79" s="79"/>
      <c r="D79" s="75" t="s">
        <v>12</v>
      </c>
      <c r="E79" s="75" t="s">
        <v>12</v>
      </c>
      <c r="F79" s="75" t="s">
        <v>12</v>
      </c>
    </row>
    <row r="80" spans="1:6" ht="15">
      <c r="A80" s="72"/>
      <c r="B80" s="139" t="s">
        <v>93</v>
      </c>
      <c r="C80" s="79"/>
      <c r="D80" s="73">
        <v>40536</v>
      </c>
      <c r="E80" s="73">
        <v>5426</v>
      </c>
      <c r="F80" s="73">
        <v>53888</v>
      </c>
    </row>
    <row r="81" spans="1:6" ht="15">
      <c r="A81" s="72"/>
      <c r="B81" s="139" t="s">
        <v>94</v>
      </c>
      <c r="C81" s="79"/>
      <c r="D81" s="73">
        <v>252082</v>
      </c>
      <c r="E81" s="73">
        <v>7414</v>
      </c>
      <c r="F81" s="73">
        <v>100509</v>
      </c>
    </row>
    <row r="82" spans="1:6" ht="17.25">
      <c r="A82" s="72"/>
      <c r="B82" s="139" t="s">
        <v>95</v>
      </c>
      <c r="C82" s="79"/>
      <c r="D82" s="74">
        <v>60551</v>
      </c>
      <c r="E82" s="74">
        <v>5811</v>
      </c>
      <c r="F82" s="74">
        <v>81950</v>
      </c>
    </row>
    <row r="83" spans="1:6" ht="17.25">
      <c r="A83" s="72"/>
      <c r="B83" s="139" t="s">
        <v>96</v>
      </c>
      <c r="C83" s="79"/>
      <c r="D83" s="74">
        <f>SUM(D80:D82)</f>
        <v>353169</v>
      </c>
      <c r="E83" s="74">
        <f>SUM(E80:E82)</f>
        <v>18651</v>
      </c>
      <c r="F83" s="74">
        <f>SUM(F80:F82)</f>
        <v>236347</v>
      </c>
    </row>
    <row r="84" spans="1:2" ht="15">
      <c r="A84" s="72"/>
      <c r="B84" s="68"/>
    </row>
    <row r="85" spans="1:2" ht="15">
      <c r="A85" s="72">
        <v>15</v>
      </c>
      <c r="B85" s="68" t="s">
        <v>113</v>
      </c>
    </row>
    <row r="86" spans="2:6" ht="15">
      <c r="B86" s="131"/>
      <c r="C86" s="89" t="s">
        <v>120</v>
      </c>
      <c r="D86" s="90"/>
      <c r="E86" s="89" t="s">
        <v>121</v>
      </c>
      <c r="F86" s="90"/>
    </row>
    <row r="87" spans="2:6" ht="15">
      <c r="B87" s="94"/>
      <c r="C87" s="91" t="s">
        <v>166</v>
      </c>
      <c r="D87" s="92"/>
      <c r="E87" s="91" t="s">
        <v>168</v>
      </c>
      <c r="F87" s="92"/>
    </row>
    <row r="88" spans="2:6" ht="15">
      <c r="B88" s="93"/>
      <c r="C88" s="95" t="s">
        <v>167</v>
      </c>
      <c r="D88" s="77"/>
      <c r="E88" s="95" t="s">
        <v>169</v>
      </c>
      <c r="F88" s="77"/>
    </row>
    <row r="89" spans="2:6" ht="15">
      <c r="B89" s="51"/>
      <c r="C89" s="116" t="s">
        <v>14</v>
      </c>
      <c r="D89" s="96" t="s">
        <v>69</v>
      </c>
      <c r="E89" s="116" t="s">
        <v>14</v>
      </c>
      <c r="F89" s="116" t="s">
        <v>69</v>
      </c>
    </row>
    <row r="90" spans="2:8" ht="15">
      <c r="B90" s="51"/>
      <c r="C90" s="120" t="s">
        <v>12</v>
      </c>
      <c r="D90" s="49" t="s">
        <v>12</v>
      </c>
      <c r="E90" s="120" t="s">
        <v>12</v>
      </c>
      <c r="F90" s="120" t="s">
        <v>12</v>
      </c>
      <c r="G90" s="49"/>
      <c r="H90" s="49"/>
    </row>
    <row r="91" spans="2:6" ht="15">
      <c r="B91" s="51" t="s">
        <v>93</v>
      </c>
      <c r="C91" s="111">
        <v>23702</v>
      </c>
      <c r="D91" s="121">
        <v>3305</v>
      </c>
      <c r="E91" s="112">
        <v>21540</v>
      </c>
      <c r="F91" s="103">
        <v>3177</v>
      </c>
    </row>
    <row r="92" spans="2:6" ht="15">
      <c r="B92" s="51" t="s">
        <v>94</v>
      </c>
      <c r="C92" s="111">
        <v>93062</v>
      </c>
      <c r="D92" s="111">
        <v>2327</v>
      </c>
      <c r="E92" s="101">
        <v>89899</v>
      </c>
      <c r="F92" s="113">
        <v>2579</v>
      </c>
    </row>
    <row r="93" spans="2:6" ht="17.25">
      <c r="B93" s="51" t="s">
        <v>95</v>
      </c>
      <c r="C93" s="98">
        <v>29817</v>
      </c>
      <c r="D93" s="122">
        <v>1149</v>
      </c>
      <c r="E93" s="102">
        <v>21779</v>
      </c>
      <c r="F93" s="104">
        <v>996</v>
      </c>
    </row>
    <row r="94" spans="2:6" ht="17.25">
      <c r="B94" s="51" t="s">
        <v>96</v>
      </c>
      <c r="C94" s="115">
        <f>SUM(C91:C93)</f>
        <v>146581</v>
      </c>
      <c r="D94" s="115">
        <f>SUM(D91:D93)</f>
        <v>6781</v>
      </c>
      <c r="E94" s="115">
        <f>SUM(E91:E93)</f>
        <v>133218</v>
      </c>
      <c r="F94" s="115">
        <f>SUM(F91:F93)</f>
        <v>6752</v>
      </c>
    </row>
    <row r="95" spans="2:6" ht="15">
      <c r="B95" s="100"/>
      <c r="C95" s="116" t="s">
        <v>14</v>
      </c>
      <c r="D95" s="119" t="s">
        <v>69</v>
      </c>
      <c r="E95" s="105"/>
      <c r="F95" s="105"/>
    </row>
    <row r="96" spans="2:6" ht="15">
      <c r="B96" s="127" t="s">
        <v>170</v>
      </c>
      <c r="C96" s="129">
        <f>SUM(C94-E94)/E94</f>
        <v>0.10030926751640169</v>
      </c>
      <c r="D96" s="148">
        <f>SUM(D94-F94)/F94</f>
        <v>0.0042950236966824646</v>
      </c>
      <c r="E96" s="49"/>
      <c r="F96" s="49"/>
    </row>
    <row r="97" spans="2:6" ht="15">
      <c r="B97" s="125" t="s">
        <v>93</v>
      </c>
      <c r="C97" s="130">
        <f aca="true" t="shared" si="0" ref="C97:D99">SUM(C91-E91)/E91</f>
        <v>0.10037140204271124</v>
      </c>
      <c r="D97" s="126">
        <f t="shared" si="0"/>
        <v>0.04028958136606862</v>
      </c>
      <c r="E97" s="49"/>
      <c r="F97" s="49"/>
    </row>
    <row r="98" spans="2:6" ht="15">
      <c r="B98" s="94" t="s">
        <v>94</v>
      </c>
      <c r="C98" s="130">
        <f t="shared" si="0"/>
        <v>0.035183928631019254</v>
      </c>
      <c r="D98" s="126">
        <f t="shared" si="0"/>
        <v>-0.097712291585886</v>
      </c>
      <c r="E98" s="49"/>
      <c r="F98" s="49"/>
    </row>
    <row r="99" spans="2:6" ht="15">
      <c r="B99" s="93" t="s">
        <v>95</v>
      </c>
      <c r="C99" s="129">
        <f t="shared" si="0"/>
        <v>0.3690711235593921</v>
      </c>
      <c r="D99" s="128">
        <f t="shared" si="0"/>
        <v>0.1536144578313253</v>
      </c>
      <c r="E99" s="49"/>
      <c r="F99" s="49"/>
    </row>
    <row r="100" spans="2:6" ht="15">
      <c r="B100" s="59"/>
      <c r="C100" s="54"/>
      <c r="D100" s="54"/>
      <c r="E100" s="49"/>
      <c r="F100" s="49"/>
    </row>
    <row r="101" spans="1:6" ht="15">
      <c r="A101" s="49" t="s">
        <v>155</v>
      </c>
      <c r="B101" t="s">
        <v>190</v>
      </c>
      <c r="C101" s="110"/>
      <c r="D101" s="54"/>
      <c r="E101" s="49"/>
      <c r="F101" s="49"/>
    </row>
    <row r="102" spans="1:6" ht="15">
      <c r="A102" s="49"/>
      <c r="B102" t="s">
        <v>180</v>
      </c>
      <c r="C102" s="110"/>
      <c r="D102" s="54"/>
      <c r="E102" s="49"/>
      <c r="F102" s="49"/>
    </row>
    <row r="103" spans="1:6" ht="15">
      <c r="A103" s="49"/>
      <c r="B103" t="s">
        <v>181</v>
      </c>
      <c r="C103" s="110"/>
      <c r="D103" s="54"/>
      <c r="E103" s="49"/>
      <c r="F103" s="49"/>
    </row>
    <row r="104" spans="1:6" ht="15">
      <c r="A104" s="49"/>
      <c r="B104" s="133"/>
      <c r="C104" s="110"/>
      <c r="D104" s="54"/>
      <c r="E104" s="49"/>
      <c r="F104" s="49"/>
    </row>
    <row r="105" spans="1:6" ht="15">
      <c r="A105" s="49" t="s">
        <v>156</v>
      </c>
      <c r="B105" s="133" t="s">
        <v>189</v>
      </c>
      <c r="C105" s="110"/>
      <c r="D105" s="54"/>
      <c r="E105" s="49"/>
      <c r="F105" s="49"/>
    </row>
    <row r="106" spans="2:6" ht="15">
      <c r="B106" s="133" t="s">
        <v>194</v>
      </c>
      <c r="C106" s="110"/>
      <c r="D106" s="54"/>
      <c r="E106" s="49"/>
      <c r="F106" s="49"/>
    </row>
    <row r="107" spans="3:6" ht="15">
      <c r="C107" s="110"/>
      <c r="D107" s="54"/>
      <c r="E107" s="49"/>
      <c r="F107" s="49"/>
    </row>
    <row r="108" spans="1:6" ht="15">
      <c r="A108" s="49" t="s">
        <v>157</v>
      </c>
      <c r="B108" t="s">
        <v>177</v>
      </c>
      <c r="C108" s="110"/>
      <c r="D108" s="54"/>
      <c r="E108" s="49"/>
      <c r="F108" s="49"/>
    </row>
    <row r="109" spans="2:6" ht="15">
      <c r="B109" t="s">
        <v>178</v>
      </c>
      <c r="C109" s="110"/>
      <c r="D109" s="54"/>
      <c r="E109" s="49"/>
      <c r="F109" s="49"/>
    </row>
    <row r="110" spans="2:6" ht="15">
      <c r="B110" t="s">
        <v>182</v>
      </c>
      <c r="C110" s="110"/>
      <c r="D110" s="54"/>
      <c r="E110" s="49"/>
      <c r="F110" s="49"/>
    </row>
    <row r="111" spans="3:6" ht="15">
      <c r="C111" s="110"/>
      <c r="D111" s="54"/>
      <c r="E111" s="49"/>
      <c r="F111" s="49"/>
    </row>
    <row r="112" spans="1:2" ht="15">
      <c r="A112" s="72">
        <v>16</v>
      </c>
      <c r="B112" s="68" t="s">
        <v>132</v>
      </c>
    </row>
    <row r="113" spans="1:6" ht="15">
      <c r="A113" s="72"/>
      <c r="B113" s="131"/>
      <c r="C113" s="89" t="s">
        <v>130</v>
      </c>
      <c r="D113" s="90"/>
      <c r="E113" s="89" t="s">
        <v>131</v>
      </c>
      <c r="F113" s="90"/>
    </row>
    <row r="114" spans="1:6" ht="15">
      <c r="A114" s="72"/>
      <c r="B114" s="51"/>
      <c r="C114" s="91" t="s">
        <v>166</v>
      </c>
      <c r="D114" s="92"/>
      <c r="E114" s="91" t="s">
        <v>118</v>
      </c>
      <c r="F114" s="92"/>
    </row>
    <row r="115" spans="1:6" ht="15">
      <c r="A115" s="72"/>
      <c r="B115" s="51"/>
      <c r="C115" s="95" t="s">
        <v>167</v>
      </c>
      <c r="D115" s="77"/>
      <c r="E115" s="95" t="s">
        <v>119</v>
      </c>
      <c r="F115" s="77"/>
    </row>
    <row r="116" spans="1:6" ht="15">
      <c r="A116" s="72"/>
      <c r="B116" s="131"/>
      <c r="C116" s="116" t="s">
        <v>14</v>
      </c>
      <c r="D116" s="100" t="s">
        <v>69</v>
      </c>
      <c r="E116" s="116" t="s">
        <v>14</v>
      </c>
      <c r="F116" s="97" t="s">
        <v>69</v>
      </c>
    </row>
    <row r="117" spans="1:6" ht="15">
      <c r="A117" s="72"/>
      <c r="B117" s="51" t="s">
        <v>122</v>
      </c>
      <c r="C117" s="50"/>
      <c r="D117" s="51"/>
      <c r="E117" s="51"/>
      <c r="F117" s="50"/>
    </row>
    <row r="118" spans="1:6" ht="15">
      <c r="A118" s="72"/>
      <c r="B118" s="51" t="s">
        <v>93</v>
      </c>
      <c r="C118" s="111">
        <v>23702</v>
      </c>
      <c r="D118" s="111">
        <v>3305</v>
      </c>
      <c r="E118" s="112">
        <v>13492</v>
      </c>
      <c r="F118" s="103">
        <v>1922</v>
      </c>
    </row>
    <row r="119" spans="2:6" ht="15">
      <c r="B119" s="51" t="s">
        <v>94</v>
      </c>
      <c r="C119" s="113">
        <v>93062</v>
      </c>
      <c r="D119" s="113">
        <v>2327</v>
      </c>
      <c r="E119" s="113">
        <v>99992</v>
      </c>
      <c r="F119" s="113">
        <v>2918</v>
      </c>
    </row>
    <row r="120" spans="2:6" ht="17.25">
      <c r="B120" s="51" t="s">
        <v>95</v>
      </c>
      <c r="C120" s="98">
        <v>29817</v>
      </c>
      <c r="D120" s="98">
        <v>1149</v>
      </c>
      <c r="E120" s="102">
        <v>16749</v>
      </c>
      <c r="F120" s="104">
        <v>1801</v>
      </c>
    </row>
    <row r="121" spans="2:6" ht="17.25">
      <c r="B121" s="52" t="s">
        <v>96</v>
      </c>
      <c r="C121" s="99">
        <f>SUM(C118:C120)</f>
        <v>146581</v>
      </c>
      <c r="D121" s="99">
        <f>SUM(D118:D120)</f>
        <v>6781</v>
      </c>
      <c r="E121" s="99">
        <f>SUM(E118:E120)</f>
        <v>130233</v>
      </c>
      <c r="F121" s="99">
        <f>SUM(F118:F120)</f>
        <v>6641</v>
      </c>
    </row>
    <row r="122" spans="2:6" ht="16.5">
      <c r="B122" s="52"/>
      <c r="C122" s="135"/>
      <c r="D122" s="136"/>
      <c r="E122" s="137"/>
      <c r="F122" s="138"/>
    </row>
    <row r="123" spans="2:4" ht="15">
      <c r="B123" s="132"/>
      <c r="C123" s="116" t="s">
        <v>14</v>
      </c>
      <c r="D123" s="119" t="s">
        <v>69</v>
      </c>
    </row>
    <row r="124" spans="2:6" ht="15">
      <c r="B124" s="127" t="s">
        <v>141</v>
      </c>
      <c r="C124" s="129">
        <f>SUM(C121-E121)/E121</f>
        <v>0.12552885981279707</v>
      </c>
      <c r="D124" s="128">
        <f>SUM(D121-F121)/F121</f>
        <v>0.021081162475530792</v>
      </c>
      <c r="E124" s="49"/>
      <c r="F124" s="49"/>
    </row>
    <row r="125" spans="2:6" ht="15">
      <c r="B125" s="125" t="s">
        <v>93</v>
      </c>
      <c r="C125" s="130">
        <f aca="true" t="shared" si="1" ref="C125:D127">SUM(C118-E118)/E118</f>
        <v>0.7567447376222947</v>
      </c>
      <c r="D125" s="128">
        <f t="shared" si="1"/>
        <v>0.7195629552549427</v>
      </c>
      <c r="E125" s="49"/>
      <c r="F125" s="49"/>
    </row>
    <row r="126" spans="2:6" ht="15">
      <c r="B126" s="94" t="s">
        <v>94</v>
      </c>
      <c r="C126" s="130">
        <f t="shared" si="1"/>
        <v>-0.06930554444355548</v>
      </c>
      <c r="D126" s="128">
        <f t="shared" si="1"/>
        <v>-0.20253598355037697</v>
      </c>
      <c r="E126" s="49"/>
      <c r="F126" s="49"/>
    </row>
    <row r="127" spans="2:6" ht="15">
      <c r="B127" s="93" t="s">
        <v>95</v>
      </c>
      <c r="C127" s="129">
        <f t="shared" si="1"/>
        <v>0.7802256851155293</v>
      </c>
      <c r="D127" s="128">
        <f t="shared" si="1"/>
        <v>-0.3620210993892282</v>
      </c>
      <c r="E127" s="49"/>
      <c r="F127" s="49"/>
    </row>
    <row r="128" spans="2:6" ht="15">
      <c r="B128" s="59"/>
      <c r="C128" s="54"/>
      <c r="D128" s="54"/>
      <c r="E128" s="49"/>
      <c r="F128" s="49"/>
    </row>
    <row r="129" spans="1:2" ht="15">
      <c r="A129" s="49" t="s">
        <v>155</v>
      </c>
      <c r="B129" t="s">
        <v>175</v>
      </c>
    </row>
    <row r="130" spans="1:2" ht="15">
      <c r="A130" s="49"/>
      <c r="B130" t="s">
        <v>183</v>
      </c>
    </row>
    <row r="132" spans="1:2" ht="15">
      <c r="A132" s="49" t="s">
        <v>156</v>
      </c>
      <c r="B132" s="133" t="s">
        <v>185</v>
      </c>
    </row>
    <row r="133" ht="15">
      <c r="B133" s="133" t="s">
        <v>193</v>
      </c>
    </row>
    <row r="134" ht="15">
      <c r="B134" t="s">
        <v>184</v>
      </c>
    </row>
    <row r="136" spans="1:2" ht="15">
      <c r="A136" s="49" t="s">
        <v>157</v>
      </c>
      <c r="B136" t="s">
        <v>186</v>
      </c>
    </row>
    <row r="137" ht="15">
      <c r="B137" t="s">
        <v>187</v>
      </c>
    </row>
    <row r="138" ht="15">
      <c r="B138" s="59" t="s">
        <v>188</v>
      </c>
    </row>
    <row r="139" ht="15">
      <c r="B139" s="59" t="s">
        <v>191</v>
      </c>
    </row>
    <row r="140" ht="15">
      <c r="B140" s="59"/>
    </row>
    <row r="141" ht="15">
      <c r="B141" s="59"/>
    </row>
    <row r="142" spans="1:2" ht="15">
      <c r="A142" s="72">
        <v>17</v>
      </c>
      <c r="B142" s="68" t="s">
        <v>114</v>
      </c>
    </row>
    <row r="143" ht="15">
      <c r="B143" s="59" t="s">
        <v>128</v>
      </c>
    </row>
    <row r="144" ht="15">
      <c r="B144" s="58"/>
    </row>
    <row r="145" spans="1:2" ht="15">
      <c r="A145" s="72">
        <v>18</v>
      </c>
      <c r="B145" s="68" t="s">
        <v>83</v>
      </c>
    </row>
    <row r="146" ht="15">
      <c r="B146" s="59" t="s">
        <v>102</v>
      </c>
    </row>
    <row r="148" spans="1:2" ht="15">
      <c r="A148" s="72">
        <v>19</v>
      </c>
      <c r="B148" s="66" t="s">
        <v>109</v>
      </c>
    </row>
    <row r="149" ht="15">
      <c r="B149" s="56" t="s">
        <v>123</v>
      </c>
    </row>
    <row r="150" ht="15">
      <c r="B150" s="56" t="s">
        <v>179</v>
      </c>
    </row>
    <row r="151" ht="15">
      <c r="B151" s="57"/>
    </row>
    <row r="152" spans="1:2" ht="15">
      <c r="A152" s="72">
        <v>20</v>
      </c>
      <c r="B152" s="68" t="s">
        <v>90</v>
      </c>
    </row>
    <row r="153" ht="15">
      <c r="B153" s="59" t="s">
        <v>129</v>
      </c>
    </row>
    <row r="154" ht="15">
      <c r="B154" s="62"/>
    </row>
    <row r="155" ht="15">
      <c r="B155" s="62"/>
    </row>
    <row r="156" spans="1:2" ht="15">
      <c r="A156" s="72">
        <v>21</v>
      </c>
      <c r="B156" s="66" t="s">
        <v>115</v>
      </c>
    </row>
    <row r="157" ht="15">
      <c r="B157" s="59" t="s">
        <v>171</v>
      </c>
    </row>
    <row r="158" ht="15">
      <c r="B158" s="58"/>
    </row>
    <row r="159" spans="2:5" ht="15">
      <c r="B159" s="61"/>
      <c r="C159" s="61"/>
      <c r="D159" s="61"/>
      <c r="E159" s="56"/>
    </row>
    <row r="160" spans="2:5" ht="15">
      <c r="B160" s="61"/>
      <c r="C160" s="61"/>
      <c r="D160" s="61"/>
      <c r="E160" s="56"/>
    </row>
    <row r="161" spans="2:5" ht="15">
      <c r="B161" s="61"/>
      <c r="C161" s="61"/>
      <c r="D161" s="61"/>
      <c r="E161" s="61"/>
    </row>
    <row r="162" spans="2:5" ht="15">
      <c r="B162" s="59"/>
      <c r="C162" s="61"/>
      <c r="D162" s="61"/>
      <c r="E162" s="61"/>
    </row>
    <row r="163" spans="2:5" ht="15">
      <c r="B163" s="49"/>
      <c r="C163" s="49"/>
      <c r="D163" s="49"/>
      <c r="E163" s="49"/>
    </row>
    <row r="164" spans="2:5" ht="15">
      <c r="B164" s="61"/>
      <c r="C164" s="61"/>
      <c r="D164" s="61"/>
      <c r="E164" s="61"/>
    </row>
    <row r="165" spans="2:5" ht="15">
      <c r="B165" s="59"/>
      <c r="C165" s="61"/>
      <c r="D165" s="61"/>
      <c r="E165" s="61"/>
    </row>
    <row r="166" spans="2:5" ht="15">
      <c r="B166" s="59" t="s">
        <v>73</v>
      </c>
      <c r="D166" s="49"/>
      <c r="E166" s="49"/>
    </row>
    <row r="167" ht="15">
      <c r="B167" s="59" t="s">
        <v>74</v>
      </c>
    </row>
    <row r="168" spans="2:5" ht="15">
      <c r="B168" s="60" t="s">
        <v>76</v>
      </c>
      <c r="E168" s="65"/>
    </row>
    <row r="169" ht="15">
      <c r="F169" s="61"/>
    </row>
    <row r="170" ht="15">
      <c r="B170" s="59" t="s">
        <v>75</v>
      </c>
    </row>
    <row r="171" ht="15">
      <c r="B171" s="80" t="s">
        <v>192</v>
      </c>
    </row>
  </sheetData>
  <printOptions/>
  <pageMargins left="0.75" right="0.75" top="1" bottom="1" header="0.5" footer="0.5"/>
  <pageSetup blackAndWhite="1"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Q.L FEEDINGSTUFF SDN. BHD. </cp:lastModifiedBy>
  <cp:lastPrinted>2002-02-20T08:55:40Z</cp:lastPrinted>
  <dcterms:created xsi:type="dcterms:W3CDTF">1999-09-21T04:40:59Z</dcterms:created>
  <dcterms:modified xsi:type="dcterms:W3CDTF">2002-02-21T01:25:39Z</dcterms:modified>
  <cp:category/>
  <cp:version/>
  <cp:contentType/>
  <cp:contentStatus/>
</cp:coreProperties>
</file>